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R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ÚOŽI'!$C$79:$K$599</definedName>
    <definedName name="_xlnm.Print_Area" localSheetId="1">'01 - Sborník ÚOŽI'!$C$4:$J$39,'01 - Sborník ÚOŽI'!$C$45:$J$61,'01 - Sborník ÚOŽI'!$C$67:$K$599</definedName>
    <definedName name="_xlnm.Print_Titles" localSheetId="1">'01 - Sborník ÚOŽI'!$79:$79</definedName>
    <definedName name="_xlnm._FilterDatabase" localSheetId="2" hidden="1">'02 - ÚRS'!$C$85:$K$131</definedName>
    <definedName name="_xlnm.Print_Area" localSheetId="2">'02 - ÚRS'!$C$4:$J$39,'02 - ÚRS'!$C$45:$J$67,'02 - ÚRS'!$C$73:$K$131</definedName>
    <definedName name="_xlnm.Print_Titles" localSheetId="2">'02 - ÚRS'!$85:$85</definedName>
    <definedName name="_xlnm._FilterDatabase" localSheetId="3" hidden="1">'03 - VRN'!$C$79:$K$85</definedName>
    <definedName name="_xlnm.Print_Area" localSheetId="3">'03 - VRN'!$C$4:$J$39,'03 - VRN'!$C$45:$J$61,'03 - VRN'!$C$67:$K$85</definedName>
    <definedName name="_xlnm.Print_Titles" localSheetId="3">'03 - VRN'!$79:$79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3" r="J37"/>
  <c r="J36"/>
  <c i="1" r="AY56"/>
  <c i="3" r="J35"/>
  <c i="1" r="AX56"/>
  <c i="3"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P89"/>
  <c r="P88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2" r="J37"/>
  <c r="J36"/>
  <c i="1" r="AY55"/>
  <c i="2" r="J35"/>
  <c i="1" r="AX55"/>
  <c i="2"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48"/>
  <c i="1" r="L50"/>
  <c r="AM50"/>
  <c r="AM49"/>
  <c r="L49"/>
  <c r="AM47"/>
  <c r="L47"/>
  <c r="L45"/>
  <c r="L44"/>
  <c i="2" r="BK452"/>
  <c r="BK345"/>
  <c r="J286"/>
  <c r="J202"/>
  <c r="J129"/>
  <c r="BK487"/>
  <c r="J321"/>
  <c r="BK229"/>
  <c r="J137"/>
  <c r="J590"/>
  <c r="BK581"/>
  <c r="BK509"/>
  <c r="BK307"/>
  <c r="J551"/>
  <c r="BK500"/>
  <c r="BK369"/>
  <c r="BK145"/>
  <c r="J97"/>
  <c r="J555"/>
  <c r="J441"/>
  <c r="J381"/>
  <c r="BK318"/>
  <c r="BK193"/>
  <c r="BK122"/>
  <c r="BK311"/>
  <c r="BK214"/>
  <c r="J186"/>
  <c r="J86"/>
  <c r="BK571"/>
  <c r="BK552"/>
  <c r="BK529"/>
  <c r="BK461"/>
  <c r="J433"/>
  <c r="J410"/>
  <c r="J338"/>
  <c r="J545"/>
  <c r="BK82"/>
  <c r="J393"/>
  <c r="BK319"/>
  <c r="BK230"/>
  <c r="J197"/>
  <c r="BK155"/>
  <c i="3" r="BK128"/>
  <c r="J111"/>
  <c r="BK127"/>
  <c r="BK111"/>
  <c r="J96"/>
  <c i="4" r="BK85"/>
  <c i="2" r="BK526"/>
  <c r="J448"/>
  <c r="J333"/>
  <c r="J310"/>
  <c r="BK239"/>
  <c r="BK201"/>
  <c r="J494"/>
  <c r="J370"/>
  <c r="BK332"/>
  <c r="BK255"/>
  <c r="J228"/>
  <c r="J206"/>
  <c r="J144"/>
  <c r="J95"/>
  <c r="J525"/>
  <c r="BK453"/>
  <c r="BK435"/>
  <c r="J368"/>
  <c r="BK287"/>
  <c r="J237"/>
  <c r="J157"/>
  <c r="BK89"/>
  <c r="J506"/>
  <c r="BK390"/>
  <c r="J353"/>
  <c r="BK217"/>
  <c r="J82"/>
  <c r="J532"/>
  <c r="J490"/>
  <c r="J399"/>
  <c r="J262"/>
  <c r="J210"/>
  <c r="J140"/>
  <c r="J107"/>
  <c r="BK594"/>
  <c r="BK588"/>
  <c r="J554"/>
  <c r="J491"/>
  <c r="BK440"/>
  <c r="BK373"/>
  <c r="J307"/>
  <c r="BK591"/>
  <c r="J569"/>
  <c r="BK485"/>
  <c r="BK328"/>
  <c r="BK271"/>
  <c r="J126"/>
  <c r="J507"/>
  <c r="BK375"/>
  <c r="BK335"/>
  <c r="BK304"/>
  <c r="BK579"/>
  <c r="BK503"/>
  <c r="J365"/>
  <c r="BK280"/>
  <c r="J196"/>
  <c r="J209"/>
  <c r="J142"/>
  <c r="J332"/>
  <c r="BK227"/>
  <c r="BK167"/>
  <c r="BK120"/>
  <c r="J576"/>
  <c r="BK554"/>
  <c r="J534"/>
  <c r="BK480"/>
  <c r="J406"/>
  <c r="BK288"/>
  <c r="J184"/>
  <c r="J135"/>
  <c r="J109"/>
  <c r="BK566"/>
  <c r="J418"/>
  <c r="BK368"/>
  <c r="J240"/>
  <c r="J193"/>
  <c r="BK108"/>
  <c i="3" r="J125"/>
  <c r="BK107"/>
  <c r="J107"/>
  <c r="BK96"/>
  <c r="J101"/>
  <c i="4" r="BK82"/>
  <c i="2" r="J472"/>
  <c r="J385"/>
  <c r="J320"/>
  <c r="BK272"/>
  <c r="J204"/>
  <c r="J172"/>
  <c r="BK109"/>
  <c r="BK88"/>
  <c r="J504"/>
  <c r="BK388"/>
  <c r="BK363"/>
  <c r="BK210"/>
  <c r="J155"/>
  <c r="J516"/>
  <c r="BK473"/>
  <c r="BK351"/>
  <c r="BK278"/>
  <c r="J247"/>
  <c r="BK170"/>
  <c r="BK599"/>
  <c r="J591"/>
  <c r="BK583"/>
  <c r="J529"/>
  <c r="J488"/>
  <c r="BK455"/>
  <c r="J363"/>
  <c r="BK598"/>
  <c r="J588"/>
  <c r="BK550"/>
  <c r="J475"/>
  <c r="BK331"/>
  <c r="J291"/>
  <c r="BK183"/>
  <c r="BK545"/>
  <c r="BK418"/>
  <c r="J352"/>
  <c r="BK315"/>
  <c r="J294"/>
  <c r="BK454"/>
  <c r="J409"/>
  <c r="BK223"/>
  <c r="J163"/>
  <c r="BK117"/>
  <c r="BK514"/>
  <c r="BK469"/>
  <c r="J398"/>
  <c r="BK347"/>
  <c r="BK289"/>
  <c r="BK197"/>
  <c r="BK147"/>
  <c r="J116"/>
  <c r="J373"/>
  <c r="BK317"/>
  <c r="BK279"/>
  <c r="J192"/>
  <c r="BK138"/>
  <c r="J582"/>
  <c r="BK565"/>
  <c r="J541"/>
  <c r="BK524"/>
  <c r="BK538"/>
  <c r="J496"/>
  <c r="J443"/>
  <c r="BK329"/>
  <c r="J275"/>
  <c r="J224"/>
  <c r="J171"/>
  <c r="BK123"/>
  <c r="J88"/>
  <c r="BK556"/>
  <c r="BK517"/>
  <c r="J460"/>
  <c r="BK411"/>
  <c r="BK350"/>
  <c r="J329"/>
  <c r="BK285"/>
  <c r="BK247"/>
  <c r="J225"/>
  <c r="BK174"/>
  <c r="J89"/>
  <c r="J402"/>
  <c r="BK303"/>
  <c r="BK261"/>
  <c r="J249"/>
  <c r="BK216"/>
  <c r="BK172"/>
  <c r="BK94"/>
  <c r="J511"/>
  <c r="BK456"/>
  <c r="BK441"/>
  <c r="J383"/>
  <c r="BK298"/>
  <c r="BK273"/>
  <c r="BK224"/>
  <c r="BK159"/>
  <c r="J110"/>
  <c r="J567"/>
  <c r="J509"/>
  <c r="J375"/>
  <c r="BK299"/>
  <c r="J212"/>
  <c r="BK128"/>
  <c i="1" r="AS54"/>
  <c i="2" r="J420"/>
  <c r="J327"/>
  <c r="BK596"/>
  <c r="BK587"/>
  <c r="J493"/>
  <c r="BK389"/>
  <c r="J264"/>
  <c r="BK127"/>
  <c r="J533"/>
  <c r="J355"/>
  <c r="J312"/>
  <c r="BK570"/>
  <c r="BK495"/>
  <c r="J358"/>
  <c r="BK200"/>
  <c r="BK161"/>
  <c r="BK130"/>
  <c r="BK563"/>
  <c r="BK484"/>
  <c r="BK419"/>
  <c r="J343"/>
  <c r="BK282"/>
  <c r="BK140"/>
  <c r="BK334"/>
  <c r="BK244"/>
  <c r="BK162"/>
  <c r="J583"/>
  <c r="BK555"/>
  <c r="BK522"/>
  <c r="J451"/>
  <c r="J431"/>
  <c r="J387"/>
  <c r="J334"/>
  <c r="J469"/>
  <c r="J453"/>
  <c r="J415"/>
  <c r="BK294"/>
  <c r="J546"/>
  <c r="BK534"/>
  <c r="J501"/>
  <c r="J474"/>
  <c r="J461"/>
  <c r="J395"/>
  <c r="BK384"/>
  <c r="BK324"/>
  <c r="J303"/>
  <c r="BK286"/>
  <c r="J272"/>
  <c r="J255"/>
  <c r="J243"/>
  <c r="J227"/>
  <c r="BK211"/>
  <c r="J169"/>
  <c r="J161"/>
  <c r="J130"/>
  <c r="J115"/>
  <c r="BK99"/>
  <c r="J90"/>
  <c r="BK586"/>
  <c r="J550"/>
  <c r="BK519"/>
  <c r="BK494"/>
  <c r="J482"/>
  <c r="BK478"/>
  <c r="BK446"/>
  <c r="BK420"/>
  <c r="J396"/>
  <c r="J359"/>
  <c r="BK338"/>
  <c r="J318"/>
  <c r="J287"/>
  <c r="J274"/>
  <c r="BK355"/>
  <c r="BK300"/>
  <c r="BK283"/>
  <c r="J253"/>
  <c r="BK242"/>
  <c r="J229"/>
  <c r="J218"/>
  <c r="J191"/>
  <c r="BK181"/>
  <c r="BK135"/>
  <c r="J125"/>
  <c r="J96"/>
  <c r="J553"/>
  <c r="BK527"/>
  <c r="J520"/>
  <c r="J478"/>
  <c r="BK447"/>
  <c r="J388"/>
  <c r="J308"/>
  <c r="BK248"/>
  <c r="BK220"/>
  <c r="BK160"/>
  <c r="J122"/>
  <c r="J556"/>
  <c r="BK426"/>
  <c r="BK367"/>
  <c r="BK199"/>
  <c r="BK157"/>
  <c r="BK557"/>
  <c r="BK498"/>
  <c r="J471"/>
  <c r="BK342"/>
  <c r="J277"/>
  <c r="J217"/>
  <c r="J152"/>
  <c r="BK96"/>
  <c r="J589"/>
  <c r="BK513"/>
  <c r="J458"/>
  <c r="J417"/>
  <c r="J362"/>
  <c r="J250"/>
  <c r="J592"/>
  <c r="J575"/>
  <c r="BK512"/>
  <c r="BK386"/>
  <c r="J315"/>
  <c r="J185"/>
  <c r="J540"/>
  <c r="BK395"/>
  <c r="BK348"/>
  <c r="BK295"/>
  <c r="BK506"/>
  <c r="BK394"/>
  <c r="J283"/>
  <c r="J138"/>
  <c r="J113"/>
  <c r="BK562"/>
  <c r="J447"/>
  <c r="J392"/>
  <c r="J345"/>
  <c r="J279"/>
  <c r="J189"/>
  <c r="BK137"/>
  <c r="J335"/>
  <c r="BK437"/>
  <c r="J386"/>
  <c r="J346"/>
  <c r="BK474"/>
  <c r="J455"/>
  <c r="J414"/>
  <c r="J305"/>
  <c r="J244"/>
  <c r="BK151"/>
  <c r="BK136"/>
  <c r="J85"/>
  <c r="BK523"/>
  <c r="BK370"/>
  <c r="J273"/>
  <c r="BK208"/>
  <c r="J176"/>
  <c i="3" r="J109"/>
  <c r="BK121"/>
  <c r="J103"/>
  <c r="J115"/>
  <c r="BK97"/>
  <c r="BK103"/>
  <c i="4" r="J85"/>
  <c i="2" r="BK551"/>
  <c r="BK540"/>
  <c r="BK516"/>
  <c r="J500"/>
  <c r="J492"/>
  <c r="J449"/>
  <c r="BK392"/>
  <c r="J341"/>
  <c r="BK325"/>
  <c r="J313"/>
  <c r="J302"/>
  <c r="J276"/>
  <c r="BK269"/>
  <c r="J254"/>
  <c r="BK249"/>
  <c r="BK240"/>
  <c r="J213"/>
  <c r="J182"/>
  <c r="BK166"/>
  <c r="J156"/>
  <c r="BK132"/>
  <c r="BK121"/>
  <c r="J101"/>
  <c r="J87"/>
  <c r="J572"/>
  <c r="J547"/>
  <c r="J502"/>
  <c r="J484"/>
  <c r="BK479"/>
  <c r="J440"/>
  <c r="J427"/>
  <c r="BK406"/>
  <c r="J390"/>
  <c r="J349"/>
  <c r="J347"/>
  <c r="BK316"/>
  <c r="J261"/>
  <c r="J246"/>
  <c r="J231"/>
  <c r="J223"/>
  <c r="BK192"/>
  <c r="J168"/>
  <c r="J141"/>
  <c r="BK90"/>
  <c r="J514"/>
  <c r="BK493"/>
  <c r="BK403"/>
  <c r="BK360"/>
  <c r="BK358"/>
  <c r="J328"/>
  <c r="J295"/>
  <c r="J271"/>
  <c r="J259"/>
  <c r="BK250"/>
  <c r="J528"/>
  <c r="J523"/>
  <c r="J498"/>
  <c r="BK133"/>
  <c r="J486"/>
  <c r="BK457"/>
  <c r="BK330"/>
  <c r="J266"/>
  <c r="BK243"/>
  <c r="BK408"/>
  <c r="BK276"/>
  <c r="BK590"/>
  <c r="BK568"/>
  <c r="BK477"/>
  <c r="J319"/>
  <c r="BK245"/>
  <c r="J549"/>
  <c r="J426"/>
  <c r="J354"/>
  <c r="BK305"/>
  <c r="J562"/>
  <c r="J452"/>
  <c r="BK293"/>
  <c r="J203"/>
  <c r="BK154"/>
  <c r="BK111"/>
  <c r="BK573"/>
  <c r="J539"/>
  <c r="BK448"/>
  <c r="BK382"/>
  <c r="J290"/>
  <c r="BK182"/>
  <c r="BK98"/>
  <c r="BK266"/>
  <c r="BK202"/>
  <c r="BK112"/>
  <c r="BK560"/>
  <c r="BK535"/>
  <c r="BK416"/>
  <c r="J360"/>
  <c r="J570"/>
  <c r="J464"/>
  <c r="BK422"/>
  <c r="BK322"/>
  <c r="J207"/>
  <c r="J167"/>
  <c r="BK146"/>
  <c r="BK129"/>
  <c r="BK569"/>
  <c r="BK528"/>
  <c r="BK412"/>
  <c r="BK354"/>
  <c r="J258"/>
  <c r="J187"/>
  <c r="BK87"/>
  <c i="3" r="BK125"/>
  <c r="BK109"/>
  <c r="J119"/>
  <c r="J121"/>
  <c r="J98"/>
  <c r="BK92"/>
  <c r="J95"/>
  <c i="4" r="BK84"/>
  <c i="2" r="BK547"/>
  <c r="BK468"/>
  <c r="J400"/>
  <c r="BK277"/>
  <c r="J251"/>
  <c r="J235"/>
  <c r="BK168"/>
  <c r="J154"/>
  <c r="J118"/>
  <c r="J565"/>
  <c r="J480"/>
  <c r="J428"/>
  <c r="BK401"/>
  <c r="J337"/>
  <c r="BK275"/>
  <c r="J232"/>
  <c r="J200"/>
  <c r="BK139"/>
  <c r="J517"/>
  <c r="J382"/>
  <c r="J285"/>
  <c r="BK234"/>
  <c r="BK215"/>
  <c r="J150"/>
  <c r="BK110"/>
  <c r="BK531"/>
  <c r="BK486"/>
  <c r="J457"/>
  <c r="J404"/>
  <c r="BK314"/>
  <c r="BK253"/>
  <c r="BK115"/>
  <c r="BK597"/>
  <c r="BK532"/>
  <c r="J497"/>
  <c r="BK462"/>
  <c r="J429"/>
  <c r="J366"/>
  <c r="BK589"/>
  <c r="J559"/>
  <c r="BK445"/>
  <c r="BK339"/>
  <c r="BK195"/>
  <c r="BK544"/>
  <c r="J419"/>
  <c r="J350"/>
  <c r="J299"/>
  <c r="BK546"/>
  <c r="BK397"/>
  <c r="BK232"/>
  <c r="BK169"/>
  <c r="BK125"/>
  <c r="BK86"/>
  <c r="J376"/>
  <c r="BK284"/>
  <c r="BK191"/>
  <c r="BK116"/>
  <c r="J577"/>
  <c r="J561"/>
  <c r="J542"/>
  <c r="BK511"/>
  <c r="J446"/>
  <c r="J407"/>
  <c r="BK362"/>
  <c r="J473"/>
  <c r="BK458"/>
  <c r="BK410"/>
  <c r="J260"/>
  <c r="BK180"/>
  <c r="BK144"/>
  <c r="J121"/>
  <c r="J84"/>
  <c r="BK508"/>
  <c r="BK320"/>
  <c r="J222"/>
  <c r="J180"/>
  <c r="BK114"/>
  <c i="3" r="J123"/>
  <c r="BK113"/>
  <c r="BK117"/>
  <c r="BK105"/>
  <c r="J89"/>
  <c r="BK89"/>
  <c i="4" r="BK83"/>
  <c i="2" r="BK258"/>
  <c r="J177"/>
  <c r="J595"/>
  <c r="J584"/>
  <c r="J495"/>
  <c r="BK561"/>
  <c r="BK421"/>
  <c r="BK349"/>
  <c r="J292"/>
  <c r="J442"/>
  <c r="J444"/>
  <c r="BK409"/>
  <c r="BK377"/>
  <c r="J298"/>
  <c r="BK212"/>
  <c r="BK152"/>
  <c r="J132"/>
  <c r="J102"/>
  <c r="BK306"/>
  <c r="J408"/>
  <c r="BK380"/>
  <c r="J581"/>
  <c r="J568"/>
  <c r="J466"/>
  <c r="J450"/>
  <c r="J351"/>
  <c r="BK189"/>
  <c r="BK148"/>
  <c r="J123"/>
  <c r="BK100"/>
  <c r="BK564"/>
  <c r="BK507"/>
  <c r="J389"/>
  <c r="J344"/>
  <c r="BK264"/>
  <c r="J201"/>
  <c r="J165"/>
  <c i="3" r="BK98"/>
  <c r="BK115"/>
  <c r="J128"/>
  <c r="BK119"/>
  <c r="BK95"/>
  <c i="4" r="J83"/>
  <c i="2" r="J468"/>
  <c r="J339"/>
  <c r="J281"/>
  <c r="J219"/>
  <c r="J128"/>
  <c r="BK91"/>
  <c r="BK427"/>
  <c r="BK393"/>
  <c r="BK365"/>
  <c r="J220"/>
  <c r="J173"/>
  <c r="BK118"/>
  <c r="J537"/>
  <c r="BK472"/>
  <c r="BK346"/>
  <c r="J265"/>
  <c r="J245"/>
  <c r="BK185"/>
  <c r="J596"/>
  <c r="J585"/>
  <c r="BK463"/>
  <c r="BK372"/>
  <c r="BK310"/>
  <c r="J597"/>
  <c r="J580"/>
  <c r="J515"/>
  <c r="J563"/>
  <c r="J438"/>
  <c r="BK309"/>
  <c r="BK237"/>
  <c r="J199"/>
  <c r="J162"/>
  <c r="J119"/>
  <c r="BK577"/>
  <c r="BK530"/>
  <c r="J439"/>
  <c r="BK405"/>
  <c r="BK333"/>
  <c r="J252"/>
  <c r="J166"/>
  <c r="J521"/>
  <c r="J445"/>
  <c r="BK396"/>
  <c r="J325"/>
  <c r="J489"/>
  <c r="BK429"/>
  <c r="J411"/>
  <c r="BK252"/>
  <c r="J149"/>
  <c r="J139"/>
  <c r="BK103"/>
  <c r="J548"/>
  <c r="BK404"/>
  <c r="J357"/>
  <c r="BK263"/>
  <c r="J198"/>
  <c r="J178"/>
  <c i="3" r="J127"/>
  <c r="J130"/>
  <c r="J113"/>
  <c r="J92"/>
  <c i="2" r="BK177"/>
  <c r="BK549"/>
  <c r="BK492"/>
  <c r="BK470"/>
  <c r="BK326"/>
  <c r="BK259"/>
  <c r="BK459"/>
  <c r="J425"/>
  <c r="BK356"/>
  <c r="J599"/>
  <c r="J594"/>
  <c r="J578"/>
  <c r="J483"/>
  <c r="J342"/>
  <c r="BK553"/>
  <c r="J531"/>
  <c r="J503"/>
  <c r="BK464"/>
  <c r="BK432"/>
  <c r="J361"/>
  <c r="BK105"/>
  <c r="BK84"/>
  <c r="J522"/>
  <c r="BK489"/>
  <c r="J476"/>
  <c r="BK443"/>
  <c r="BK407"/>
  <c r="J380"/>
  <c r="J324"/>
  <c r="J311"/>
  <c r="J280"/>
  <c r="J242"/>
  <c r="BK221"/>
  <c r="BK178"/>
  <c r="BK104"/>
  <c r="BK496"/>
  <c r="BK430"/>
  <c r="J367"/>
  <c r="J330"/>
  <c r="J297"/>
  <c r="BK262"/>
  <c r="J248"/>
  <c r="BK222"/>
  <c r="J214"/>
  <c r="BK187"/>
  <c r="BK165"/>
  <c r="J98"/>
  <c r="J91"/>
  <c r="J524"/>
  <c r="BK497"/>
  <c r="J462"/>
  <c r="J424"/>
  <c r="BK340"/>
  <c r="J282"/>
  <c r="BK236"/>
  <c r="BK175"/>
  <c r="J111"/>
  <c r="J519"/>
  <c r="J413"/>
  <c r="J364"/>
  <c r="BK171"/>
  <c r="J544"/>
  <c r="J518"/>
  <c r="J477"/>
  <c r="BK444"/>
  <c r="J234"/>
  <c r="BK194"/>
  <c r="BK113"/>
  <c r="J598"/>
  <c r="J586"/>
  <c r="BK541"/>
  <c r="BK483"/>
  <c r="J432"/>
  <c r="J369"/>
  <c r="J322"/>
  <c r="BK595"/>
  <c r="BK567"/>
  <c r="BK434"/>
  <c r="J326"/>
  <c r="BK188"/>
  <c r="J535"/>
  <c r="BK357"/>
  <c r="J314"/>
  <c r="J296"/>
  <c r="J527"/>
  <c r="J401"/>
  <c r="BK312"/>
  <c r="J226"/>
  <c r="J181"/>
  <c r="J133"/>
  <c r="J83"/>
  <c r="BK502"/>
  <c r="BK438"/>
  <c r="BK361"/>
  <c r="BK238"/>
  <c r="J164"/>
  <c r="BK106"/>
  <c r="BK327"/>
  <c r="J394"/>
  <c r="BK576"/>
  <c r="BK471"/>
  <c r="J459"/>
  <c r="BK417"/>
  <c r="BK344"/>
  <c r="J195"/>
  <c r="J158"/>
  <c r="J145"/>
  <c r="J120"/>
  <c r="J560"/>
  <c r="J481"/>
  <c r="BK379"/>
  <c r="J284"/>
  <c r="J239"/>
  <c r="BK190"/>
  <c r="J146"/>
  <c i="3" r="BK130"/>
  <c r="J117"/>
  <c r="BK101"/>
  <c r="BK123"/>
  <c r="J105"/>
  <c r="J97"/>
  <c i="4" r="J84"/>
  <c i="2" r="J543"/>
  <c r="BK525"/>
  <c r="J499"/>
  <c r="BK465"/>
  <c r="BK424"/>
  <c r="BK387"/>
  <c r="BK323"/>
  <c r="J301"/>
  <c r="BK274"/>
  <c r="J263"/>
  <c r="J241"/>
  <c r="BK225"/>
  <c r="BK173"/>
  <c r="BK163"/>
  <c r="BK141"/>
  <c r="J124"/>
  <c r="J112"/>
  <c r="BK95"/>
  <c r="BK578"/>
  <c r="BK539"/>
  <c r="BK518"/>
  <c r="J487"/>
  <c r="BK467"/>
  <c r="J435"/>
  <c r="BK400"/>
  <c r="J371"/>
  <c r="J348"/>
  <c r="J317"/>
  <c r="J289"/>
  <c r="BK256"/>
  <c r="BK233"/>
  <c r="BK213"/>
  <c r="BK196"/>
  <c r="J151"/>
  <c r="J105"/>
  <c r="BK85"/>
  <c r="BK491"/>
  <c r="BK425"/>
  <c r="BK366"/>
  <c r="BK359"/>
  <c r="J288"/>
  <c r="BK268"/>
  <c r="BK254"/>
  <c r="J233"/>
  <c r="J221"/>
  <c r="J208"/>
  <c r="BK184"/>
  <c r="J148"/>
  <c r="J131"/>
  <c r="J108"/>
  <c r="J479"/>
  <c r="J437"/>
  <c r="BK313"/>
  <c r="BK235"/>
  <c r="BK156"/>
  <c r="J104"/>
  <c r="BK542"/>
  <c r="J530"/>
  <c r="BK466"/>
  <c r="BK460"/>
  <c r="J378"/>
  <c r="BK308"/>
  <c r="BK292"/>
  <c r="BK267"/>
  <c r="BK246"/>
  <c r="BK228"/>
  <c r="BK198"/>
  <c r="BK164"/>
  <c r="BK143"/>
  <c r="J106"/>
  <c r="BK93"/>
  <c r="BK584"/>
  <c r="J536"/>
  <c r="BK499"/>
  <c r="J463"/>
  <c r="J412"/>
  <c r="J377"/>
  <c r="BK343"/>
  <c r="J323"/>
  <c r="BK260"/>
  <c r="BK241"/>
  <c r="J215"/>
  <c r="J153"/>
  <c r="J93"/>
  <c r="BK505"/>
  <c r="BK399"/>
  <c r="J331"/>
  <c r="BK291"/>
  <c r="J269"/>
  <c r="BK251"/>
  <c r="BK219"/>
  <c r="J190"/>
  <c r="J179"/>
  <c r="J136"/>
  <c r="BK97"/>
  <c r="J552"/>
  <c r="J513"/>
  <c r="BK490"/>
  <c r="J216"/>
  <c r="J99"/>
  <c r="BK510"/>
  <c r="BK391"/>
  <c r="BK231"/>
  <c r="J160"/>
  <c r="BK543"/>
  <c r="BK521"/>
  <c r="BK450"/>
  <c r="BK301"/>
  <c r="J256"/>
  <c r="BK209"/>
  <c r="J117"/>
  <c r="BK593"/>
  <c r="BK574"/>
  <c r="J512"/>
  <c r="BK433"/>
  <c r="BK353"/>
  <c r="BK376"/>
  <c r="J316"/>
  <c r="BK582"/>
  <c r="BK436"/>
  <c r="BK378"/>
  <c r="J230"/>
  <c r="J174"/>
  <c r="J134"/>
  <c r="BK107"/>
  <c r="BK548"/>
  <c r="J456"/>
  <c r="J421"/>
  <c r="BK364"/>
  <c r="J278"/>
  <c r="BK149"/>
  <c r="J103"/>
  <c r="BK296"/>
  <c r="BK206"/>
  <c r="BK158"/>
  <c r="J573"/>
  <c r="J558"/>
  <c r="BK533"/>
  <c r="J465"/>
  <c r="BK439"/>
  <c r="BK414"/>
  <c r="J379"/>
  <c r="J470"/>
  <c r="J391"/>
  <c r="BK321"/>
  <c r="J238"/>
  <c r="J194"/>
  <c r="BK92"/>
  <c r="BK482"/>
  <c r="BK398"/>
  <c r="BK352"/>
  <c r="J205"/>
  <c r="BK134"/>
  <c r="J526"/>
  <c r="BK481"/>
  <c r="J454"/>
  <c r="BK302"/>
  <c r="BK257"/>
  <c r="BK204"/>
  <c r="J127"/>
  <c r="BK592"/>
  <c r="J579"/>
  <c r="J510"/>
  <c r="J430"/>
  <c r="BK371"/>
  <c r="J268"/>
  <c r="BK585"/>
  <c r="BK537"/>
  <c r="BK431"/>
  <c r="BK381"/>
  <c r="J293"/>
  <c r="BK150"/>
  <c r="BK515"/>
  <c r="J356"/>
  <c r="J306"/>
  <c r="BK575"/>
  <c r="J434"/>
  <c r="BK205"/>
  <c r="BK176"/>
  <c r="BK131"/>
  <c r="J100"/>
  <c r="BK572"/>
  <c r="BK475"/>
  <c r="BK207"/>
  <c r="J114"/>
  <c r="J574"/>
  <c r="J557"/>
  <c r="BK536"/>
  <c r="BK449"/>
  <c r="J422"/>
  <c r="J397"/>
  <c r="BK336"/>
  <c r="J508"/>
  <c r="BK451"/>
  <c r="J416"/>
  <c r="BK402"/>
  <c r="BK265"/>
  <c r="J175"/>
  <c r="J147"/>
  <c r="BK124"/>
  <c r="J92"/>
  <c r="BK559"/>
  <c r="BK488"/>
  <c r="J372"/>
  <c r="J309"/>
  <c r="BK226"/>
  <c r="BK186"/>
  <c r="J485"/>
  <c r="J403"/>
  <c r="BK290"/>
  <c r="BK270"/>
  <c r="BK179"/>
  <c r="BK126"/>
  <c r="J564"/>
  <c r="BK415"/>
  <c r="BK374"/>
  <c r="J257"/>
  <c r="J170"/>
  <c r="BK101"/>
  <c r="J587"/>
  <c r="BK520"/>
  <c r="BK442"/>
  <c r="J374"/>
  <c r="BK337"/>
  <c r="J593"/>
  <c r="J340"/>
  <c r="BK297"/>
  <c r="BK504"/>
  <c r="BK423"/>
  <c r="J300"/>
  <c r="J236"/>
  <c r="J188"/>
  <c r="BK153"/>
  <c r="J94"/>
  <c r="J571"/>
  <c r="J505"/>
  <c r="J423"/>
  <c r="BK385"/>
  <c r="BK341"/>
  <c r="BK281"/>
  <c r="J183"/>
  <c r="J143"/>
  <c r="BK383"/>
  <c r="J304"/>
  <c r="BK203"/>
  <c r="J159"/>
  <c r="BK102"/>
  <c r="J566"/>
  <c r="J538"/>
  <c r="BK476"/>
  <c r="J436"/>
  <c r="J405"/>
  <c r="J384"/>
  <c r="BK580"/>
  <c r="J467"/>
  <c r="BK428"/>
  <c r="BK413"/>
  <c r="J336"/>
  <c r="J270"/>
  <c r="J211"/>
  <c r="BK142"/>
  <c r="BK119"/>
  <c r="BK83"/>
  <c r="BK558"/>
  <c r="BK501"/>
  <c r="J267"/>
  <c r="BK218"/>
  <c i="4" r="J82"/>
  <c i="3" l="1" r="P94"/>
  <c r="P87"/>
  <c r="P86"/>
  <c i="1" r="AU56"/>
  <c i="2" r="R81"/>
  <c r="R80"/>
  <c i="3" r="BK100"/>
  <c r="J100"/>
  <c r="J65"/>
  <c r="P100"/>
  <c r="P99"/>
  <c i="2" r="BK81"/>
  <c r="BK80"/>
  <c r="J80"/>
  <c r="J59"/>
  <c i="3" r="R94"/>
  <c r="R87"/>
  <c r="T94"/>
  <c r="T87"/>
  <c r="T86"/>
  <c i="2" r="P81"/>
  <c r="P80"/>
  <c i="1" r="AU55"/>
  <c i="2" r="T81"/>
  <c r="T80"/>
  <c i="3" r="R100"/>
  <c r="R99"/>
  <c r="T100"/>
  <c r="T99"/>
  <c i="4" r="R81"/>
  <c r="R80"/>
  <c i="3" r="BK94"/>
  <c r="J94"/>
  <c r="J63"/>
  <c i="4" r="BK81"/>
  <c r="J81"/>
  <c r="J60"/>
  <c r="P81"/>
  <c r="P80"/>
  <c i="1" r="AU57"/>
  <c i="4" r="T81"/>
  <c r="T80"/>
  <c i="3" r="BK88"/>
  <c r="BK91"/>
  <c r="J91"/>
  <c r="J62"/>
  <c r="BK129"/>
  <c r="J129"/>
  <c r="J66"/>
  <c r="J88"/>
  <c r="J61"/>
  <c r="BK99"/>
  <c r="J99"/>
  <c r="J64"/>
  <c i="4" r="BE84"/>
  <c r="F55"/>
  <c r="BE82"/>
  <c r="J74"/>
  <c r="BE83"/>
  <c r="E48"/>
  <c r="BE85"/>
  <c i="3" r="E48"/>
  <c r="BE89"/>
  <c r="J52"/>
  <c r="BE95"/>
  <c r="F55"/>
  <c r="BE96"/>
  <c r="BE92"/>
  <c r="BE101"/>
  <c r="BE103"/>
  <c r="BE109"/>
  <c r="BE111"/>
  <c r="BE117"/>
  <c r="BE125"/>
  <c r="BE130"/>
  <c r="BE113"/>
  <c r="BE115"/>
  <c r="BE123"/>
  <c r="BE97"/>
  <c r="BE98"/>
  <c r="BE105"/>
  <c r="BE107"/>
  <c r="BE119"/>
  <c r="BE121"/>
  <c r="BE127"/>
  <c r="BE128"/>
  <c i="2" r="BE84"/>
  <c r="BE127"/>
  <c r="BE147"/>
  <c r="BE152"/>
  <c r="BE164"/>
  <c r="BE166"/>
  <c r="BE196"/>
  <c r="BE204"/>
  <c r="BE219"/>
  <c r="BE236"/>
  <c r="BE261"/>
  <c r="BE277"/>
  <c r="BE279"/>
  <c r="BE281"/>
  <c r="BE286"/>
  <c r="BE305"/>
  <c r="BE306"/>
  <c r="BE311"/>
  <c r="BE315"/>
  <c r="BE318"/>
  <c r="BE321"/>
  <c r="BE322"/>
  <c r="BE351"/>
  <c r="BE395"/>
  <c r="BE400"/>
  <c r="BE420"/>
  <c r="BE483"/>
  <c r="BE486"/>
  <c r="BE490"/>
  <c r="BE492"/>
  <c r="BE504"/>
  <c r="BE509"/>
  <c r="BE525"/>
  <c r="BE546"/>
  <c r="BE568"/>
  <c r="BE573"/>
  <c r="BE85"/>
  <c r="BE89"/>
  <c r="BE98"/>
  <c r="BE103"/>
  <c r="BE106"/>
  <c r="BE107"/>
  <c r="BE116"/>
  <c r="BE128"/>
  <c r="BE134"/>
  <c r="BE136"/>
  <c r="BE143"/>
  <c r="BE145"/>
  <c r="BE150"/>
  <c r="BE153"/>
  <c r="BE154"/>
  <c r="BE168"/>
  <c r="BE188"/>
  <c r="BE190"/>
  <c r="BE193"/>
  <c r="BE229"/>
  <c r="BE248"/>
  <c r="BE255"/>
  <c r="BE257"/>
  <c r="BE262"/>
  <c r="BE290"/>
  <c r="BE308"/>
  <c r="BE328"/>
  <c r="BE332"/>
  <c r="BE424"/>
  <c r="BE468"/>
  <c r="BE476"/>
  <c r="BE517"/>
  <c r="BE521"/>
  <c r="BE543"/>
  <c r="BE558"/>
  <c r="BE559"/>
  <c r="BE561"/>
  <c r="BE562"/>
  <c r="BE574"/>
  <c r="BE326"/>
  <c r="BE327"/>
  <c r="BE331"/>
  <c r="BE335"/>
  <c r="BE339"/>
  <c r="BE342"/>
  <c r="BE370"/>
  <c r="BE371"/>
  <c r="BE373"/>
  <c r="BE374"/>
  <c r="BE376"/>
  <c r="BE391"/>
  <c r="BE393"/>
  <c r="BE413"/>
  <c r="BE419"/>
  <c r="BE423"/>
  <c r="BE425"/>
  <c r="BE429"/>
  <c r="BE442"/>
  <c r="BE450"/>
  <c r="BE455"/>
  <c r="BE457"/>
  <c r="BE466"/>
  <c r="BE469"/>
  <c r="BE472"/>
  <c r="BE474"/>
  <c r="BE475"/>
  <c r="BE477"/>
  <c r="BE478"/>
  <c r="BE516"/>
  <c r="BE520"/>
  <c r="BE526"/>
  <c r="BE528"/>
  <c r="BE530"/>
  <c r="BE547"/>
  <c r="BE550"/>
  <c r="BE572"/>
  <c r="BE118"/>
  <c r="BE126"/>
  <c r="BE131"/>
  <c r="BE146"/>
  <c r="BE172"/>
  <c r="BE173"/>
  <c r="BE181"/>
  <c r="BE185"/>
  <c r="BE187"/>
  <c r="BE210"/>
  <c r="BE212"/>
  <c r="BE246"/>
  <c r="BE278"/>
  <c r="BE280"/>
  <c r="BE282"/>
  <c r="BE287"/>
  <c r="BE294"/>
  <c r="BE307"/>
  <c r="BE312"/>
  <c r="BE338"/>
  <c r="BE341"/>
  <c r="BE353"/>
  <c r="BE359"/>
  <c r="BE367"/>
  <c r="BE381"/>
  <c r="BE379"/>
  <c r="F55"/>
  <c r="BE87"/>
  <c r="BE90"/>
  <c r="BE91"/>
  <c r="BE92"/>
  <c r="BE94"/>
  <c r="BE95"/>
  <c r="BE97"/>
  <c r="BE99"/>
  <c r="BE100"/>
  <c r="BE104"/>
  <c r="BE105"/>
  <c r="BE112"/>
  <c r="BE114"/>
  <c r="BE120"/>
  <c r="BE121"/>
  <c r="BE132"/>
  <c r="BE133"/>
  <c r="BE135"/>
  <c r="BE138"/>
  <c r="BE156"/>
  <c r="BE159"/>
  <c r="BE170"/>
  <c r="BE194"/>
  <c r="BE216"/>
  <c r="BE217"/>
  <c r="BE224"/>
  <c r="BE242"/>
  <c r="BE244"/>
  <c r="BE253"/>
  <c r="BE256"/>
  <c r="BE267"/>
  <c r="BE269"/>
  <c r="BE288"/>
  <c r="BE291"/>
  <c r="BE293"/>
  <c r="BE296"/>
  <c r="BE301"/>
  <c r="BE313"/>
  <c r="BE319"/>
  <c r="BE323"/>
  <c r="BE344"/>
  <c r="BE401"/>
  <c r="BE403"/>
  <c r="BE410"/>
  <c r="BE416"/>
  <c r="BE462"/>
  <c r="BE499"/>
  <c r="BE507"/>
  <c r="BE537"/>
  <c r="BE540"/>
  <c r="BE564"/>
  <c r="BE569"/>
  <c r="BE581"/>
  <c r="BE599"/>
  <c r="E70"/>
  <c r="J74"/>
  <c r="BE96"/>
  <c r="BE108"/>
  <c r="BE137"/>
  <c r="BE140"/>
  <c r="BE141"/>
  <c r="BE144"/>
  <c r="BE151"/>
  <c r="BE157"/>
  <c r="BE165"/>
  <c r="BE206"/>
  <c r="BE228"/>
  <c r="BE247"/>
  <c r="BE254"/>
  <c r="BE297"/>
  <c r="BE372"/>
  <c r="BE402"/>
  <c r="BE411"/>
  <c r="BE415"/>
  <c r="BE418"/>
  <c r="BE458"/>
  <c r="BE467"/>
  <c r="BE493"/>
  <c r="BE542"/>
  <c r="BE551"/>
  <c r="BE560"/>
  <c r="BE567"/>
  <c r="BE578"/>
  <c r="BE580"/>
  <c r="BE298"/>
  <c r="BE309"/>
  <c r="BE329"/>
  <c r="BE334"/>
  <c r="BE358"/>
  <c r="BE362"/>
  <c r="BE368"/>
  <c r="BE377"/>
  <c r="BE385"/>
  <c r="BE389"/>
  <c r="BE428"/>
  <c r="BE484"/>
  <c r="BE487"/>
  <c r="BE505"/>
  <c r="BE510"/>
  <c r="BE512"/>
  <c r="BE518"/>
  <c r="BE531"/>
  <c r="BE538"/>
  <c r="BE555"/>
  <c r="BE565"/>
  <c r="BE88"/>
  <c r="BE119"/>
  <c r="BE148"/>
  <c r="BE209"/>
  <c r="BE211"/>
  <c r="BE249"/>
  <c r="BE259"/>
  <c r="BE268"/>
  <c r="BE276"/>
  <c r="BE299"/>
  <c r="BE304"/>
  <c r="BE317"/>
  <c r="BE350"/>
  <c r="BE360"/>
  <c r="BE390"/>
  <c r="BE406"/>
  <c r="BE437"/>
  <c r="BE440"/>
  <c r="BE523"/>
  <c r="BE556"/>
  <c r="BE566"/>
  <c r="BE570"/>
  <c r="BE571"/>
  <c r="BE576"/>
  <c r="BE579"/>
  <c r="BE584"/>
  <c r="BE585"/>
  <c r="BE589"/>
  <c r="BE590"/>
  <c r="BE592"/>
  <c r="BE594"/>
  <c r="BE595"/>
  <c r="BE596"/>
  <c r="BE598"/>
  <c r="BE273"/>
  <c r="BE283"/>
  <c r="BE302"/>
  <c r="BE314"/>
  <c r="BE316"/>
  <c r="BE345"/>
  <c r="BE346"/>
  <c r="BE388"/>
  <c r="BE404"/>
  <c r="BE422"/>
  <c r="BE435"/>
  <c r="BE436"/>
  <c r="BE445"/>
  <c r="BE447"/>
  <c r="BE448"/>
  <c r="BE451"/>
  <c r="BE503"/>
  <c r="BE533"/>
  <c r="BE539"/>
  <c r="BE577"/>
  <c r="BE588"/>
  <c r="BE591"/>
  <c r="BE593"/>
  <c r="BE597"/>
  <c r="BE83"/>
  <c r="BE110"/>
  <c r="BE129"/>
  <c r="BE158"/>
  <c r="BE160"/>
  <c r="BE171"/>
  <c r="BE174"/>
  <c r="BE182"/>
  <c r="BE192"/>
  <c r="BE198"/>
  <c r="BE199"/>
  <c r="BE200"/>
  <c r="BE207"/>
  <c r="BE220"/>
  <c r="BE235"/>
  <c r="BE251"/>
  <c r="BE252"/>
  <c r="BE270"/>
  <c r="BE289"/>
  <c r="BE295"/>
  <c r="BE303"/>
  <c r="BE337"/>
  <c r="BE343"/>
  <c r="BE348"/>
  <c r="BE354"/>
  <c r="BE361"/>
  <c r="BE392"/>
  <c r="BE439"/>
  <c r="BE449"/>
  <c r="BE459"/>
  <c r="BE485"/>
  <c r="BE489"/>
  <c r="BE497"/>
  <c r="BE501"/>
  <c r="BE522"/>
  <c r="BE554"/>
  <c r="BE115"/>
  <c r="BE124"/>
  <c r="BE130"/>
  <c r="BE191"/>
  <c r="BE195"/>
  <c r="BE275"/>
  <c r="BE325"/>
  <c r="BE380"/>
  <c r="BE382"/>
  <c r="BE383"/>
  <c r="BE394"/>
  <c r="BE399"/>
  <c r="BE407"/>
  <c r="BE408"/>
  <c r="BE409"/>
  <c r="BE434"/>
  <c r="BE480"/>
  <c r="BE508"/>
  <c r="BE527"/>
  <c r="BE532"/>
  <c r="BE86"/>
  <c r="BE101"/>
  <c r="BE102"/>
  <c r="BE117"/>
  <c r="BE139"/>
  <c r="BE161"/>
  <c r="BE176"/>
  <c r="BE178"/>
  <c r="BE180"/>
  <c r="BE186"/>
  <c r="BE197"/>
  <c r="BE205"/>
  <c r="BE218"/>
  <c r="BE221"/>
  <c r="BE227"/>
  <c r="BE232"/>
  <c r="BE233"/>
  <c r="BE234"/>
  <c r="BE285"/>
  <c r="BE292"/>
  <c r="BE310"/>
  <c r="BE333"/>
  <c r="BE336"/>
  <c r="BE357"/>
  <c r="BE365"/>
  <c r="BE405"/>
  <c r="BE412"/>
  <c r="BE414"/>
  <c r="BE432"/>
  <c r="BE433"/>
  <c r="BE443"/>
  <c r="BE446"/>
  <c r="BE454"/>
  <c r="BE460"/>
  <c r="BE461"/>
  <c r="BE463"/>
  <c r="BE464"/>
  <c r="BE471"/>
  <c r="BE495"/>
  <c r="BE506"/>
  <c r="BE511"/>
  <c r="BE529"/>
  <c r="BE534"/>
  <c r="BE535"/>
  <c r="BE536"/>
  <c r="BE93"/>
  <c r="BE111"/>
  <c r="BE113"/>
  <c r="BE142"/>
  <c r="BE169"/>
  <c r="BE175"/>
  <c r="BE177"/>
  <c r="BE201"/>
  <c r="BE203"/>
  <c r="BE213"/>
  <c r="BE225"/>
  <c r="BE226"/>
  <c r="BE231"/>
  <c r="BE239"/>
  <c r="BE241"/>
  <c r="BE245"/>
  <c r="BE258"/>
  <c r="BE272"/>
  <c r="BE274"/>
  <c r="BE284"/>
  <c r="BE324"/>
  <c r="BE347"/>
  <c r="BE356"/>
  <c r="BE363"/>
  <c r="BE384"/>
  <c r="BE386"/>
  <c r="BE387"/>
  <c r="BE396"/>
  <c r="BE397"/>
  <c r="BE417"/>
  <c r="BE426"/>
  <c r="BE427"/>
  <c r="BE431"/>
  <c r="BE482"/>
  <c r="BE498"/>
  <c r="BE519"/>
  <c r="BE109"/>
  <c r="BE123"/>
  <c r="BE149"/>
  <c r="BE163"/>
  <c r="BE179"/>
  <c r="BE183"/>
  <c r="BE189"/>
  <c r="BE202"/>
  <c r="BE214"/>
  <c r="BE215"/>
  <c r="BE230"/>
  <c r="BE240"/>
  <c r="BE243"/>
  <c r="BE263"/>
  <c r="BE264"/>
  <c r="BE265"/>
  <c r="BE266"/>
  <c r="BE300"/>
  <c r="BE320"/>
  <c r="BE340"/>
  <c r="BE349"/>
  <c r="BE366"/>
  <c r="BE378"/>
  <c r="BE438"/>
  <c r="BE465"/>
  <c r="BE488"/>
  <c r="BE496"/>
  <c r="BE500"/>
  <c r="BE524"/>
  <c r="BE544"/>
  <c r="BE549"/>
  <c r="BE552"/>
  <c r="BE553"/>
  <c r="BE563"/>
  <c r="BE575"/>
  <c r="BE582"/>
  <c r="BE583"/>
  <c r="BE586"/>
  <c r="BE587"/>
  <c r="BE82"/>
  <c r="BE122"/>
  <c r="BE125"/>
  <c r="BE155"/>
  <c r="BE162"/>
  <c r="BE167"/>
  <c r="BE184"/>
  <c r="BE208"/>
  <c r="BE222"/>
  <c r="BE223"/>
  <c r="BE237"/>
  <c r="BE238"/>
  <c r="BE250"/>
  <c r="BE260"/>
  <c r="BE271"/>
  <c r="BE330"/>
  <c r="BE352"/>
  <c r="BE355"/>
  <c r="BE364"/>
  <c r="BE369"/>
  <c r="BE375"/>
  <c r="BE398"/>
  <c r="BE421"/>
  <c r="BE430"/>
  <c r="BE441"/>
  <c r="BE444"/>
  <c r="BE452"/>
  <c r="BE453"/>
  <c r="BE456"/>
  <c r="BE470"/>
  <c r="BE473"/>
  <c r="BE479"/>
  <c r="BE481"/>
  <c r="BE491"/>
  <c r="BE494"/>
  <c r="BE502"/>
  <c r="BE513"/>
  <c r="BE514"/>
  <c r="BE515"/>
  <c r="BE541"/>
  <c r="BE545"/>
  <c r="BE548"/>
  <c r="BE557"/>
  <c i="3" r="F34"/>
  <c i="1" r="BA56"/>
  <c i="4" r="J34"/>
  <c i="1" r="AW57"/>
  <c i="2" r="F35"/>
  <c i="1" r="BB55"/>
  <c i="3" r="F35"/>
  <c i="1" r="BB56"/>
  <c i="4" r="F36"/>
  <c i="1" r="BC57"/>
  <c i="2" r="F36"/>
  <c i="1" r="BC55"/>
  <c i="4" r="F35"/>
  <c i="1" r="BB57"/>
  <c i="4" r="F34"/>
  <c i="1" r="BA57"/>
  <c i="4" r="F37"/>
  <c i="1" r="BD57"/>
  <c i="3" r="F36"/>
  <c i="1" r="BC56"/>
  <c i="2" r="J34"/>
  <c i="1" r="AW55"/>
  <c i="3" r="F37"/>
  <c i="1" r="BD56"/>
  <c i="2" r="F34"/>
  <c i="1" r="BA55"/>
  <c i="2" r="F37"/>
  <c i="1" r="BD55"/>
  <c i="3" r="J34"/>
  <c i="1" r="AW56"/>
  <c i="3" l="1" r="R86"/>
  <c r="BK87"/>
  <c r="J87"/>
  <c r="J60"/>
  <c i="2" r="J81"/>
  <c r="J60"/>
  <c i="4" r="BK80"/>
  <c r="J80"/>
  <c r="J59"/>
  <c i="3" r="BK86"/>
  <c r="J86"/>
  <c i="2" r="J30"/>
  <c r="F33"/>
  <c i="1" r="AZ55"/>
  <c i="2" r="J33"/>
  <c i="1" r="AV55"/>
  <c r="AT55"/>
  <c r="AU54"/>
  <c i="4" r="J33"/>
  <c i="1" r="AV57"/>
  <c r="AT57"/>
  <c r="BA54"/>
  <c r="W30"/>
  <c i="3" r="F33"/>
  <c i="1" r="AZ56"/>
  <c r="BC54"/>
  <c r="AY54"/>
  <c i="3" r="J33"/>
  <c i="1" r="AV56"/>
  <c r="AT56"/>
  <c i="3" r="J30"/>
  <c i="1" r="AG56"/>
  <c i="4" r="F33"/>
  <c i="1" r="AZ57"/>
  <c r="BB54"/>
  <c r="W31"/>
  <c r="BD54"/>
  <c r="W33"/>
  <c l="1" r="AG55"/>
  <c r="AN56"/>
  <c i="3" r="J59"/>
  <c r="J39"/>
  <c i="2" r="J39"/>
  <c i="1" r="AN55"/>
  <c r="W32"/>
  <c i="4" r="J30"/>
  <c i="1" r="AG57"/>
  <c r="AZ54"/>
  <c r="W29"/>
  <c r="AW54"/>
  <c r="AK30"/>
  <c r="AX54"/>
  <c i="4" l="1" r="J39"/>
  <c i="1" r="AN57"/>
  <c r="AG54"/>
  <c r="AV54"/>
  <c r="AK29"/>
  <c l="1"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<sst xmlns="http://schemas.openxmlformats.org/spreadsheetml/2006/main">
  <si>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</si>
  <si>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</si>
  <si>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</si>
  <si>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</si>
  <si>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</si>
  <si>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{27636ba1-65bc-4170-b75c-5150411d70e6}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</si>
  <si>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</si>
  <si>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</si>
  <si>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</si>
  <si>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</si>
  <si>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</si>
  <si>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</si>
  <si>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</si>
  <si>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</si>
  <si>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F20240115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</si>
  <si>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</si>
  <si>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</si>
  <si>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OŘ OVA 2024 - Opravy komponentů sdělovacích zařízení OŘ Ostrava - oblast OVA</t>
  </si>
  <si>
    <t>KSO:</t>
  </si>
  <si>
    <t>824</t>
  </si>
  <si>
    <t>CC-CZ:</t>
  </si>
  <si>
    <t/>
  </si>
  <si>
    <t>Místo:</t>
  </si>
  <si>
    <t>Oblastní ředitelství Ostrava - oblast Ostrava</t>
  </si>
  <si>
    <t>Datum:</t>
  </si>
  <si>
    <t>19. 1. 2024</t>
  </si>
  <si>
    <t>Zadavatel:</t>
  </si>
  <si>
    <t>IČ:</t>
  </si>
  <si>
    <t xml:space="preserve"> 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</si>
  <si>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</si>
  <si>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</si>
  <si>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</si>
  <si>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</si>
  <si>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</si>
  <si>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</si>
  <si>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</si>
  <si>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</si>
  <si>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</si>
  <si>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</si>
  <si>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</si>
  <si>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</si>
  <si>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</si>
  <si>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</si>
  <si>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</si>
  <si>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</si>
  <si>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</si>
  <si>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</si>
  <si>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</si>
  <si>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</si>
  <si>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</si>
  <si>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</si>
  <si>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</si>
  <si>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</si>
  <si>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</si>
  <si>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</si>
  <si>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</si>
  <si>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</si>
  <si>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</si>
  <si>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</si>
  <si>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</si>
  <si>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</si>
  <si>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</si>
  <si>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</si>
  <si>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</si>
  <si>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</si>
  <si>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</si>
  <si>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</si>
  <si>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</si>
  <si>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</si>
  <si>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</si>
  <si>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</si>
  <si>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</si>
  <si>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</si>
  <si>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</si>
  <si>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</si>
  <si>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</si>
  <si>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</si>
  <si>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</si>
  <si>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</si>
  <si>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</si>
  <si>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</si>
  <si>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</si>
  <si>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{3feff4a9-a919-4a04-80c7-9af8160b5eeb}</t>
  </si>
  <si>
    <t>2</t>
  </si>
  <si>
    <t>02</t>
  </si>
  <si>
    <t>ÚRS</t>
  </si>
  <si>
    <t>STA</t>
  </si>
  <si>
    <t>{ac8a3d59-d8a0-4b46-915d-1f1d2e667d18}</t>
  </si>
  <si>
    <t>03</t>
  </si>
  <si>
    <t>VRN</t>
  </si>
  <si>
    <t>VON</t>
  </si>
  <si>
    <t>{4f49e5cd-c98b-4cb1-bf1b-c571c8ec428a}</t>
  </si>
  <si>
    <t>KRYCÍ LIST SOUPISU PRACÍ</t>
  </si>
  <si>
    <t>Objekt:</t>
  </si>
  <si>
    <t>01 - Sborník ÚOŽI</t>
  </si>
  <si>
    <t>Oblastní ředitelství Ostrava-oblast Ostrava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</si>
  <si>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</si>
  <si>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</si>
  <si>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</si>
  <si>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</si>
  <si>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</si>
  <si>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</si>
  <si>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</si>
  <si>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</si>
  <si>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</si>
  <si>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</si>
  <si>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</si>
  <si>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</si>
  <si>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</si>
  <si>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</si>
  <si>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</si>
  <si>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</si>
  <si>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</si>
  <si>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</si>
  <si>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</si>
  <si>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</si>
  <si>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</si>
  <si>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</si>
  <si>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</si>
  <si>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7595141020</t>
  </si>
  <si>
    <t>VOIP telefony IP telefon s expansion modulem</t>
  </si>
  <si>
    <t>kus</t>
  </si>
  <si>
    <t>Sborník UOŽI 01 2024</t>
  </si>
  <si>
    <t>128</t>
  </si>
  <si>
    <t>-1396318827</t>
  </si>
  <si>
    <t>7595200030</t>
  </si>
  <si>
    <t>Telefonní ústředny Systémy Přenosové IP telefonie: callmanager do 300 portů licence za běžného uživatele</t>
  </si>
  <si>
    <t>1509071152</t>
  </si>
  <si>
    <t>3</t>
  </si>
  <si>
    <t>7595200040</t>
  </si>
  <si>
    <t>Telefonní ústředny Systémy Přenosové IP telefonie: callmanager do 300 portů licence za pokročilého uživatele</t>
  </si>
  <si>
    <t>-1003429477</t>
  </si>
  <si>
    <t>7595200520</t>
  </si>
  <si>
    <t>Telefonní ústředny Systémy Přenosové IP telefonie: callmanager do 300 portů SFP modul pro switch</t>
  </si>
  <si>
    <t>2139453331</t>
  </si>
  <si>
    <t>5</t>
  </si>
  <si>
    <t>7595600380</t>
  </si>
  <si>
    <t xml:space="preserve">Přenosová a datová zařízení Datové -  switch L2 průmyslové provedení 4 porty 10 / 100, 2x SFP, DC</t>
  </si>
  <si>
    <t>615670970</t>
  </si>
  <si>
    <t>6</t>
  </si>
  <si>
    <t>7595600420</t>
  </si>
  <si>
    <t xml:space="preserve">Přenosová a datová zařízení Datové -  switch L2 24 portů 10 / 100, 2x SFP</t>
  </si>
  <si>
    <t>-2064646163</t>
  </si>
  <si>
    <t>7</t>
  </si>
  <si>
    <t>7595600390</t>
  </si>
  <si>
    <t xml:space="preserve">Přenosová a datová zařízení Datové -  switch L2 průmyslové provedení 8 portů 10 / 100, 2x SFP, DC</t>
  </si>
  <si>
    <t>-1040660160</t>
  </si>
  <si>
    <t>8</t>
  </si>
  <si>
    <t>7595600490</t>
  </si>
  <si>
    <t>Přenosová a datová zařízení Datové - modem SHDSL</t>
  </si>
  <si>
    <t>-1419770980</t>
  </si>
  <si>
    <t>9</t>
  </si>
  <si>
    <t>7595600510</t>
  </si>
  <si>
    <t>Přenosová a datová zařízení Datové - modem Optický konvertor tříslotové šasi AC</t>
  </si>
  <si>
    <t>-21198560</t>
  </si>
  <si>
    <t>10</t>
  </si>
  <si>
    <t>7595600520</t>
  </si>
  <si>
    <t>Přenosová a datová zařízení Datové - modem Optický konvertor šestislotové šasi AC</t>
  </si>
  <si>
    <t>-1810628449</t>
  </si>
  <si>
    <t>11</t>
  </si>
  <si>
    <t>7595600540</t>
  </si>
  <si>
    <t>Přenosová a datová zařízení Datové - modem Optický konvertor Ethernet, karta do šasi</t>
  </si>
  <si>
    <t>1319882309</t>
  </si>
  <si>
    <t>7595600560</t>
  </si>
  <si>
    <t>Přenosová a datová zařízení Datové - modem Optický konvertor SNMP, karta do šasi</t>
  </si>
  <si>
    <t>88660520</t>
  </si>
  <si>
    <t>13</t>
  </si>
  <si>
    <t>7595600570</t>
  </si>
  <si>
    <t>Přenosová a datová zařízení Datové - modem Optický konvertor Ethernet, samostatný</t>
  </si>
  <si>
    <t>728914746</t>
  </si>
  <si>
    <t>14</t>
  </si>
  <si>
    <t>7595600580</t>
  </si>
  <si>
    <t>Přenosová a datová zařízení Datové - modem Optický konvertor E1, samostatný</t>
  </si>
  <si>
    <t>-1266905832</t>
  </si>
  <si>
    <t>15</t>
  </si>
  <si>
    <t>7595600590</t>
  </si>
  <si>
    <t>Přenosová a datová zařízení Datové - modem Převodník RS 232 / ethernet</t>
  </si>
  <si>
    <t>-852104344</t>
  </si>
  <si>
    <t>16</t>
  </si>
  <si>
    <t>7593321521</t>
  </si>
  <si>
    <t>Prvky Translátor 600:600 (4kV)</t>
  </si>
  <si>
    <t>884272775</t>
  </si>
  <si>
    <t>17</t>
  </si>
  <si>
    <t>7593321522</t>
  </si>
  <si>
    <t>Prvky Translátor 150:150 (4kV)</t>
  </si>
  <si>
    <t>-618602382</t>
  </si>
  <si>
    <t>18</t>
  </si>
  <si>
    <t>7596330010</t>
  </si>
  <si>
    <t>Větve rozhlasového zařízení Vysokoimpedanční oddělovací transformátor 3600:1900, 4kV</t>
  </si>
  <si>
    <t>1612896477</t>
  </si>
  <si>
    <t>19</t>
  </si>
  <si>
    <t>7596001610</t>
  </si>
  <si>
    <t>Rádiová zařízení Sdružovač, zátěž apod. Zdroj 48V DS-177-0, bez baterií *</t>
  </si>
  <si>
    <t>1276023887</t>
  </si>
  <si>
    <t>20</t>
  </si>
  <si>
    <t>7596001640</t>
  </si>
  <si>
    <t>Rádiová zařízení Sdružovač, zátěž apod. měnič DC-DC 48V/24V</t>
  </si>
  <si>
    <t>-695725489</t>
  </si>
  <si>
    <t>7596001675</t>
  </si>
  <si>
    <t>Rádiová zařízení Sdružovač, zátěž apod. ústředna VoIP PBX 390 (bez E1) *</t>
  </si>
  <si>
    <t>1218416308</t>
  </si>
  <si>
    <t>22</t>
  </si>
  <si>
    <t>7596810020</t>
  </si>
  <si>
    <t>Telefonní zapojovače Malá sdělovací technika pro ČD Zapojovač telef.náhradní NTZ 2 (CV540539002)</t>
  </si>
  <si>
    <t>833765459</t>
  </si>
  <si>
    <t>23</t>
  </si>
  <si>
    <t>7596001670</t>
  </si>
  <si>
    <t>Rádiová zařízení Sdružovač, zátěž apod. Rozhlasová ústředna RU6IP</t>
  </si>
  <si>
    <t>-1035506294</t>
  </si>
  <si>
    <t>24</t>
  </si>
  <si>
    <t>7596320010</t>
  </si>
  <si>
    <t>Ovládací skříně rozhlasových ústředen Mikrofon sestavený RU6/100-OM (CV579095048)</t>
  </si>
  <si>
    <t>-525946765</t>
  </si>
  <si>
    <t>25</t>
  </si>
  <si>
    <t>7493100030</t>
  </si>
  <si>
    <t>Venkovní osvětlení Osvětlovací stožáry sklopné pro přídavnou montáž rozhlasového zařízení výšky do 6m, žárově zinkovaný, vč. výstroje</t>
  </si>
  <si>
    <t>665747382</t>
  </si>
  <si>
    <t>26</t>
  </si>
  <si>
    <t>7493100100</t>
  </si>
  <si>
    <t>Venkovní osvětlení Osvětlovací stožáry sklopné pro přídavnou montáž rozhlasového zařízení výšky 7 - 12m, žárově zinkovaný, vč. výstroje</t>
  </si>
  <si>
    <t>-1675146386</t>
  </si>
  <si>
    <t>27</t>
  </si>
  <si>
    <t>7493100120</t>
  </si>
  <si>
    <t>Venkovní osvětlení Osvětlovací stožáry pevné Sklápěcí zařízení pružinové, určeno pro sklápění osvětlovacích stožárů od 5 m do 8 m</t>
  </si>
  <si>
    <t>-532357575</t>
  </si>
  <si>
    <t>28</t>
  </si>
  <si>
    <t>7596950940</t>
  </si>
  <si>
    <t>Ocelové stožáry Rámeček na zazdění IVCA G (HM0321859996101)</t>
  </si>
  <si>
    <t>-2035592226</t>
  </si>
  <si>
    <t>29</t>
  </si>
  <si>
    <t>7596950820</t>
  </si>
  <si>
    <t>Ocelové stožáry Výložník jednoramenný (HM0383889990205)</t>
  </si>
  <si>
    <t>-1463256459</t>
  </si>
  <si>
    <t>30</t>
  </si>
  <si>
    <t>7596950850</t>
  </si>
  <si>
    <t>Ocelové stožáry Výlož.dvouram.stožár 60/90 rozt.1m (HM0383889990265)</t>
  </si>
  <si>
    <t>-2133887848</t>
  </si>
  <si>
    <t>31</t>
  </si>
  <si>
    <t>7596330020</t>
  </si>
  <si>
    <t>Větve rozhlasového zařízení Trubka ochr.rozhl.stožáru ocelová (HM0316800210000)</t>
  </si>
  <si>
    <t>774268134</t>
  </si>
  <si>
    <t>32</t>
  </si>
  <si>
    <t>7596330030</t>
  </si>
  <si>
    <t>Větve rozhlasového zařízení Trubka ochranna plastová (HM0316800210100)</t>
  </si>
  <si>
    <t>846379977</t>
  </si>
  <si>
    <t>33</t>
  </si>
  <si>
    <t>7596330040</t>
  </si>
  <si>
    <t>Větve rozhlasového zařízení Nosič reproduktoru pozink. (HM0316849990110)</t>
  </si>
  <si>
    <t>422188028</t>
  </si>
  <si>
    <t>34</t>
  </si>
  <si>
    <t>7596330050</t>
  </si>
  <si>
    <t>Větve rozhlasového zařízení Stožár pro 2 repro pozink. bez příslušens (HM0316849990131)</t>
  </si>
  <si>
    <t>513282293</t>
  </si>
  <si>
    <t>35</t>
  </si>
  <si>
    <t>7596330060</t>
  </si>
  <si>
    <t>Větve rozhlasového zařízení Skříň pro reprodukt.plast. lišty DIN APO 31 (HM0316849990133)</t>
  </si>
  <si>
    <t>1762615028</t>
  </si>
  <si>
    <t>36</t>
  </si>
  <si>
    <t>7590130050</t>
  </si>
  <si>
    <t>Rozdělovače, rozváděče Skříň pro kabel. závěry plast.skříň APO 71 (HM0354368650100)</t>
  </si>
  <si>
    <t>1692173733</t>
  </si>
  <si>
    <t>37</t>
  </si>
  <si>
    <t>7596330070</t>
  </si>
  <si>
    <t>Větve rozhlasového zařízení Držák trubek ochran. plast (HM0316849990135)</t>
  </si>
  <si>
    <t>1936552186</t>
  </si>
  <si>
    <t>38</t>
  </si>
  <si>
    <t>7596330080</t>
  </si>
  <si>
    <t>Větve rozhlasového zařízení Čepička pro uzemnění malá PE 17/21 (HM0321711070000)</t>
  </si>
  <si>
    <t>1553154177</t>
  </si>
  <si>
    <t>39</t>
  </si>
  <si>
    <t>7596510010</t>
  </si>
  <si>
    <t>Řídící systém Server hlavní</t>
  </si>
  <si>
    <t>581668554</t>
  </si>
  <si>
    <t>40</t>
  </si>
  <si>
    <t>7596520020</t>
  </si>
  <si>
    <t>Informační tabule Elektronický zobrazovací panel oboustranný s hlas.výstupem</t>
  </si>
  <si>
    <t>527402275</t>
  </si>
  <si>
    <t>41</t>
  </si>
  <si>
    <t>7596520050</t>
  </si>
  <si>
    <t>Informační tabule Elektronický zobrazovací panel reklamní</t>
  </si>
  <si>
    <t>-1277399874</t>
  </si>
  <si>
    <t>42</t>
  </si>
  <si>
    <t>7596520060</t>
  </si>
  <si>
    <t>Informační tabule Elektronický zobrazovací panel aktivní inf.reproduktor</t>
  </si>
  <si>
    <t>-386861416</t>
  </si>
  <si>
    <t>43</t>
  </si>
  <si>
    <t>7596520070</t>
  </si>
  <si>
    <t>Informační tabule Elektronický zobrazovací panel jednostranný s hl. výstupem</t>
  </si>
  <si>
    <t>-1261998460</t>
  </si>
  <si>
    <t>44</t>
  </si>
  <si>
    <t>7596550010</t>
  </si>
  <si>
    <t>Majáčky a akustické úpravy pro nevidomé Orientační hlasový majáček pro nevidomé a slabozraké - 2 hlasové fráze, audio záznam MP3 na kartě SD/MMC přeprogramovatelný, digitální, exteriérový</t>
  </si>
  <si>
    <t>330319611</t>
  </si>
  <si>
    <t>45</t>
  </si>
  <si>
    <t>7596550020</t>
  </si>
  <si>
    <t>Majáčky a akustické úpravy pro nevidomé Dálkový ovladač majáčků pro nevidomé a slabozraké, bezdrátový, dosah 100 m, 6 programovatelných tlačítek, dvoufrekvenční ( f=86,790 MHz pro ČR)</t>
  </si>
  <si>
    <t>-268007282</t>
  </si>
  <si>
    <t>46</t>
  </si>
  <si>
    <t>7596550030</t>
  </si>
  <si>
    <t>Majáčky a akustické úpravy pro nevidomé Blok příjímače pro dálkovou aktivaci signalizace pro nevidomé</t>
  </si>
  <si>
    <t>-1360468465</t>
  </si>
  <si>
    <t>47</t>
  </si>
  <si>
    <t>7596610005</t>
  </si>
  <si>
    <t>Hodinová zařízení Hlavní hodiny hlavní mikroprocesorové hodiny se střadačem, možno připojit přijímač DCF, krytí IP 65</t>
  </si>
  <si>
    <t>847968543</t>
  </si>
  <si>
    <t>48</t>
  </si>
  <si>
    <t>7596610160</t>
  </si>
  <si>
    <t>Hodinová zařízení Hlavní hodiny Přijímací modul pro bezdrátovou komunikaci, výstup DCF 77</t>
  </si>
  <si>
    <t>-2449498</t>
  </si>
  <si>
    <t>49</t>
  </si>
  <si>
    <t>7596610305</t>
  </si>
  <si>
    <t>Hodinová zařízení Hlavní hodiny hlavní mikroprocesorové hodiny s vestavěným akumulátorem, dvoulinkové, možno připojit přijímač DCF</t>
  </si>
  <si>
    <t>860290828</t>
  </si>
  <si>
    <t>50</t>
  </si>
  <si>
    <t>7596620010</t>
  </si>
  <si>
    <t>Hodinová zařízení Hlavní hodiny linkový rozvaděč bez síťového zdroje</t>
  </si>
  <si>
    <t>1110636291</t>
  </si>
  <si>
    <t>51</t>
  </si>
  <si>
    <t>7596620020</t>
  </si>
  <si>
    <t>Hodinová zařízení Hlavní hodiny linkový rozvaděč včetně síťového zdroje</t>
  </si>
  <si>
    <t>-842522857</t>
  </si>
  <si>
    <t>52</t>
  </si>
  <si>
    <t>7596620030</t>
  </si>
  <si>
    <t>Hodinová zařízení Interiérové hodiny ručičkové podružné, jednostranné 30+</t>
  </si>
  <si>
    <t>2027471117</t>
  </si>
  <si>
    <t>53</t>
  </si>
  <si>
    <t>7596620035</t>
  </si>
  <si>
    <t>Hodinová zařízení Interiérové hodiny ručičkové podružné, dvoustranné 30+D</t>
  </si>
  <si>
    <t>-1660359013</t>
  </si>
  <si>
    <t>54</t>
  </si>
  <si>
    <t>7596620040</t>
  </si>
  <si>
    <t>Hodinová zařízení Interiérové hodiny ručičkové podružné, jednostranné 40+</t>
  </si>
  <si>
    <t>-541671607</t>
  </si>
  <si>
    <t>55</t>
  </si>
  <si>
    <t>7596620045</t>
  </si>
  <si>
    <t>Hodinová zařízení Interiérové hodiny ručičkové podružné, dvoustranné 40+D</t>
  </si>
  <si>
    <t>1260440600</t>
  </si>
  <si>
    <t>56</t>
  </si>
  <si>
    <t>7596620100</t>
  </si>
  <si>
    <t>Hodinová zařízení Doplňky k hlavním hodinám Přijímač radiosignálu DCF 77,5 kHz, pro běžné použití</t>
  </si>
  <si>
    <t>-1095534084</t>
  </si>
  <si>
    <t>57</t>
  </si>
  <si>
    <t>7596620105</t>
  </si>
  <si>
    <t>Hodinová zařízení Doplňky k hlavním hodinám Přijímač satelitního signálu včetně antény, výstup signál DCF 77</t>
  </si>
  <si>
    <t>-689020146</t>
  </si>
  <si>
    <t>58</t>
  </si>
  <si>
    <t>7596620150</t>
  </si>
  <si>
    <t>Hodinová zařízení Doplňky k hlavním hodinám Montážní konzola s Pb aku 24 V / 2,3 Ah ETC</t>
  </si>
  <si>
    <t>-1595596809</t>
  </si>
  <si>
    <t>59</t>
  </si>
  <si>
    <t>7596620155</t>
  </si>
  <si>
    <t>Hodinová zařízení Doplňky k hlavním hodinám Záložní baterie 24 V / 0,8 Ah</t>
  </si>
  <si>
    <t>-1805996509</t>
  </si>
  <si>
    <t>60</t>
  </si>
  <si>
    <t>7596620160</t>
  </si>
  <si>
    <t>Hodinová zařízení Doplňky k hlavním hodinám Záložní baterie 12 V / 0,8 Ah</t>
  </si>
  <si>
    <t>-198215999</t>
  </si>
  <si>
    <t>61</t>
  </si>
  <si>
    <t>7596620225</t>
  </si>
  <si>
    <t>Hodinová zařízení Doplňky k hlavním hodinám Deska elektroniky ZCLMX</t>
  </si>
  <si>
    <t>1973905058</t>
  </si>
  <si>
    <t>62</t>
  </si>
  <si>
    <t>7596620235</t>
  </si>
  <si>
    <t>Hodinová zařízení Doplňky k hlavním hodinám Teplotní čidlo</t>
  </si>
  <si>
    <t>1836950052</t>
  </si>
  <si>
    <t>63</t>
  </si>
  <si>
    <t>7596630050</t>
  </si>
  <si>
    <t>Hodinová zařízení Interiérové hodiny digitální univerzální digitální jednostranné hodiny z vysoce svítivých LED, (čas, datum), výška číslic 100 mm barva červená</t>
  </si>
  <si>
    <t>665729280</t>
  </si>
  <si>
    <t>64</t>
  </si>
  <si>
    <t>7596630051</t>
  </si>
  <si>
    <t>Hodinová zařízení Interiérové hodiny digitální univerzální digitální jednostranné hodiny z vysoce svítivých LED, (čas, datum), výška číslic 100 mm barva žlutá</t>
  </si>
  <si>
    <t>-942762548</t>
  </si>
  <si>
    <t>65</t>
  </si>
  <si>
    <t>7596630052</t>
  </si>
  <si>
    <t>Hodinová zařízení Interiérové hodiny digitální univerzální digitální jednostranné hodiny z vysoce svítivých LED, (čas, datum), výška číslic 100 mm barva modrá/zelená/bílá</t>
  </si>
  <si>
    <t>-2013960560</t>
  </si>
  <si>
    <t>66</t>
  </si>
  <si>
    <t>7596630057</t>
  </si>
  <si>
    <t>Hodinová zařízení Interiérové hodiny digitální univerzální digitální jednostranné hodiny se sekundou z vysoce svítivých LED (čas, datum), výška číslic 100 mm barva žlutá</t>
  </si>
  <si>
    <t>-619136457</t>
  </si>
  <si>
    <t>67</t>
  </si>
  <si>
    <t>7596630058</t>
  </si>
  <si>
    <t>Hodinová zařízení Interiérové hodiny digitální univerzální digitální jednostranné hodiny se sekundou z vysoce svítivých LED (čas, datum), výška číslic 100 mm barva modrá/zelená/bílá</t>
  </si>
  <si>
    <t>1899477208</t>
  </si>
  <si>
    <t>68</t>
  </si>
  <si>
    <t>7596630102</t>
  </si>
  <si>
    <t>Hodinová zařízení Exteriérové hodiny ručičkové čtvercové venkovní jednostranné, závěs na stěnu, průměr 50 cm</t>
  </si>
  <si>
    <t>-1983693484</t>
  </si>
  <si>
    <t>69</t>
  </si>
  <si>
    <t>7596630103</t>
  </si>
  <si>
    <t>Hodinová zařízení Exteriérové hodiny ručičkové čtvercové venkovní jednostranné, závěs na stěnu, průměr 60 cm</t>
  </si>
  <si>
    <t>-1246476727</t>
  </si>
  <si>
    <t>70</t>
  </si>
  <si>
    <t>7596630104</t>
  </si>
  <si>
    <t>Hodinová zařízení Exteriérové hodiny ručičkové čtvercové venkovní jednostranné, závěs na stěnu, průměr 80 cm</t>
  </si>
  <si>
    <t>1966550860</t>
  </si>
  <si>
    <t>71</t>
  </si>
  <si>
    <t>7596630105</t>
  </si>
  <si>
    <t>Hodinová zařízení Exteriérové hodiny ručičkové čtvercové venkovní jednostranné, závěs na stěnu, průměr 100 cm</t>
  </si>
  <si>
    <t>986223469</t>
  </si>
  <si>
    <t>72</t>
  </si>
  <si>
    <t>7596630173</t>
  </si>
  <si>
    <t>Hodinová zařízení Exteriérové hodiny ručičkové kruhové venkovní dvoustranné, závěs sloup-středový, průměr 60 cm</t>
  </si>
  <si>
    <t>1398296241</t>
  </si>
  <si>
    <t>73</t>
  </si>
  <si>
    <t>7596640100</t>
  </si>
  <si>
    <t>Hodinová zařízení LCD displeje: 4099 M popř. 1240</t>
  </si>
  <si>
    <t>1169742943</t>
  </si>
  <si>
    <t>74</t>
  </si>
  <si>
    <t>7596640105</t>
  </si>
  <si>
    <t>Hodinová zařízení LCD displeje: 6140</t>
  </si>
  <si>
    <t>-514779805</t>
  </si>
  <si>
    <t>75</t>
  </si>
  <si>
    <t>7596640110</t>
  </si>
  <si>
    <t>Hodinová zařízení LCD displeje: 7040</t>
  </si>
  <si>
    <t>839690929</t>
  </si>
  <si>
    <t>76</t>
  </si>
  <si>
    <t>7596640115</t>
  </si>
  <si>
    <t>Hodinová zařízení LCD displeje: 7140</t>
  </si>
  <si>
    <t>-1974704171</t>
  </si>
  <si>
    <t>77</t>
  </si>
  <si>
    <t>7596640120</t>
  </si>
  <si>
    <t>Hodinová zařízení LCD displeje: 7040 – 19 č – b</t>
  </si>
  <si>
    <t>-1133032374</t>
  </si>
  <si>
    <t>78</t>
  </si>
  <si>
    <t>7596640125</t>
  </si>
  <si>
    <t>Hodinová zařízení LCD displeje: 8140</t>
  </si>
  <si>
    <t>1485307060</t>
  </si>
  <si>
    <t>79</t>
  </si>
  <si>
    <t>7596640150</t>
  </si>
  <si>
    <t xml:space="preserve">Hodinová zařízení Podsvětlovací  LED panel : Deska osvětlení</t>
  </si>
  <si>
    <t>-1037740216</t>
  </si>
  <si>
    <t>80</t>
  </si>
  <si>
    <t>7596640165</t>
  </si>
  <si>
    <t>Hodinová zařízení Zářivkové trubice 15W</t>
  </si>
  <si>
    <t>-685303877</t>
  </si>
  <si>
    <t>81</t>
  </si>
  <si>
    <t>7596640170</t>
  </si>
  <si>
    <t>Hodinová zařízení Zářivkové trubice 18W</t>
  </si>
  <si>
    <t>-1428783887</t>
  </si>
  <si>
    <t>82</t>
  </si>
  <si>
    <t>7596640175</t>
  </si>
  <si>
    <t>Hodinová zařízení Zářivkové trubice 36 W</t>
  </si>
  <si>
    <t>-717485616</t>
  </si>
  <si>
    <t>83</t>
  </si>
  <si>
    <t>7596640190</t>
  </si>
  <si>
    <t>Hodinová zařízení Převodníky RTC 3485</t>
  </si>
  <si>
    <t>2055343333</t>
  </si>
  <si>
    <t>84</t>
  </si>
  <si>
    <t>7596640195</t>
  </si>
  <si>
    <t>Hodinová zařízení Převodníky RTC 3485E</t>
  </si>
  <si>
    <t>-1377416475</t>
  </si>
  <si>
    <t>85</t>
  </si>
  <si>
    <t>7596640200</t>
  </si>
  <si>
    <t>Hodinová zařízení Převodníky RS 232/485</t>
  </si>
  <si>
    <t>-105888824</t>
  </si>
  <si>
    <t>86</t>
  </si>
  <si>
    <t>7596640300</t>
  </si>
  <si>
    <t>Hodinová zařízení Podružné strojky k hodinám PS 100</t>
  </si>
  <si>
    <t>-831186754</t>
  </si>
  <si>
    <t>87</t>
  </si>
  <si>
    <t>7596640308</t>
  </si>
  <si>
    <t>Hodinová zařízení Podružné strojky k hodinám PS 1000</t>
  </si>
  <si>
    <t>665266319</t>
  </si>
  <si>
    <t>88</t>
  </si>
  <si>
    <t>7596720002</t>
  </si>
  <si>
    <t>Díly televizních zařízení 3 Mpx venkovní válečková IP kamera s IR, antivandal</t>
  </si>
  <si>
    <t>1455515537</t>
  </si>
  <si>
    <t>89</t>
  </si>
  <si>
    <t>7596720003</t>
  </si>
  <si>
    <t>Díly televizních zařízení 3 Mpx vnitřní IP kamera s IR, antivandal</t>
  </si>
  <si>
    <t>1126235319</t>
  </si>
  <si>
    <t>90</t>
  </si>
  <si>
    <t>7596720004</t>
  </si>
  <si>
    <t>Díly televizních zařízení 3 Mpx vnitřní miniDome IP kamera s IR, antivandal</t>
  </si>
  <si>
    <t>630419563</t>
  </si>
  <si>
    <t>91</t>
  </si>
  <si>
    <t>7596720005</t>
  </si>
  <si>
    <t>Díly televizních zařízení 3 Mpx vnitřní box IP kamera s IR, antivandal</t>
  </si>
  <si>
    <t>1665644318</t>
  </si>
  <si>
    <t>92</t>
  </si>
  <si>
    <t>7596720006</t>
  </si>
  <si>
    <t>Díly televizních zařízení 6 Mpx vnitřní box IP kamera s IR, antivandal</t>
  </si>
  <si>
    <t>-486770548</t>
  </si>
  <si>
    <t>93</t>
  </si>
  <si>
    <t>7596720007</t>
  </si>
  <si>
    <t>Díly televizních zařízení Objektiv 1/3" DC pro megapixelové kamery; f = 2,8-8mm / F = 1.2-360, IR korekční</t>
  </si>
  <si>
    <t>2116483456</t>
  </si>
  <si>
    <t>94</t>
  </si>
  <si>
    <t>7596720008</t>
  </si>
  <si>
    <t>Díly televizních zařízení Objektiv 1/3" DC pro megapixelové kamery; f = 3,8-16mm / F = 1.2-360, IR korekční</t>
  </si>
  <si>
    <t>-507831091</t>
  </si>
  <si>
    <t>95</t>
  </si>
  <si>
    <t>7596720009</t>
  </si>
  <si>
    <t>Díly televizních zařízení Venkovní ocelový rozvaděč pro komplexní řešení venkovních kamerových bodů, osazený</t>
  </si>
  <si>
    <t>-1733009350</t>
  </si>
  <si>
    <t>96</t>
  </si>
  <si>
    <t>7596720011</t>
  </si>
  <si>
    <t>Díly televizních zařízení IP sítová kamera s denním i nočním záznamem integrované infračervené LED a IR Filtr; 4IR Led; max. IR dosah 5m; rozlišení 640x480 px; ohnisková vzdalenost 3,15 mm; zorný úhel H:45,3,V: 34,5 , D:54,9 stupňů</t>
  </si>
  <si>
    <t>723066258</t>
  </si>
  <si>
    <t>97</t>
  </si>
  <si>
    <t>7596720012</t>
  </si>
  <si>
    <t>Díly televizních zařízení Montážní sada pro venkovní ocelový rozvaděč pro komplexní řešení venkovních kamerových bodů</t>
  </si>
  <si>
    <t>1786054234</t>
  </si>
  <si>
    <t>98</t>
  </si>
  <si>
    <t>7596720030</t>
  </si>
  <si>
    <t>Díly televizních zařízení Stožár antén.HTN 5 s kotv. pro ZA43 (HM0383889990274)</t>
  </si>
  <si>
    <t>123970763</t>
  </si>
  <si>
    <t>99</t>
  </si>
  <si>
    <t>7596720050</t>
  </si>
  <si>
    <t>Díly televizních zařízení Stožár anténní trubkový*89 5m/uk.zaslep. (HM0383889990313)</t>
  </si>
  <si>
    <t>-1383380454</t>
  </si>
  <si>
    <t>100</t>
  </si>
  <si>
    <t>7596730100</t>
  </si>
  <si>
    <t>Kamerové systémy CCTV Kamera fixní Konzole k PTZ kamerám Samsung pro montáž na zeď</t>
  </si>
  <si>
    <t>2135990955</t>
  </si>
  <si>
    <t>101</t>
  </si>
  <si>
    <t>7596730102</t>
  </si>
  <si>
    <t>Kamerové systémy CCTV Kamera fixní Konzole k PTZ kamerám Samsung pro závěsnou montáž</t>
  </si>
  <si>
    <t>602432908</t>
  </si>
  <si>
    <t>102</t>
  </si>
  <si>
    <t>7592600070</t>
  </si>
  <si>
    <t>Počítače, SW Počítač - PC klient pro klientské pracoviště kamerového systému</t>
  </si>
  <si>
    <t>894474179</t>
  </si>
  <si>
    <t>103</t>
  </si>
  <si>
    <t>7596731046</t>
  </si>
  <si>
    <t>Kamerové systémy CCTV Kamera fixní NVR XP Professional, sw pro IP kamery/enkodéry, zákl. licence</t>
  </si>
  <si>
    <t>-1410372029</t>
  </si>
  <si>
    <t>104</t>
  </si>
  <si>
    <t>7596731054</t>
  </si>
  <si>
    <t>Kamerové systémy CCTV Kamera fixní NVR XP Enterprise, sw pro IP kamery/enkodéry, zákl. licence</t>
  </si>
  <si>
    <t>-879433270</t>
  </si>
  <si>
    <t>105</t>
  </si>
  <si>
    <t>7596731110</t>
  </si>
  <si>
    <t>Kamerové systémy CCTV Kamera fixní NVR NUUO IP+, sw pro IP kamery/enkodéry, licence pro 1 zařízení</t>
  </si>
  <si>
    <t>321157068</t>
  </si>
  <si>
    <t>106</t>
  </si>
  <si>
    <t>7596731364</t>
  </si>
  <si>
    <t>Kamerové systémy CCTV Kamera fixní Zdroj pro kamery 230V/12Vdc, 1A</t>
  </si>
  <si>
    <t>1031166524</t>
  </si>
  <si>
    <t>107</t>
  </si>
  <si>
    <t>7596731372</t>
  </si>
  <si>
    <t>Kamerové systémy CCTV Kamera fixní Zdroj do kamerového krytu PUNTO, 230V/24Vac, 400mA</t>
  </si>
  <si>
    <t>291517284</t>
  </si>
  <si>
    <t>108</t>
  </si>
  <si>
    <t>7597111201</t>
  </si>
  <si>
    <t>EZS Modul spínaného zdroje 13,8Vss / 10A</t>
  </si>
  <si>
    <t>1459584133</t>
  </si>
  <si>
    <t>109</t>
  </si>
  <si>
    <t>7596731406</t>
  </si>
  <si>
    <t>Kamerové systémy CCTV Kamera fixní Pasivní oddělovač videosignálu, 1x1/ 1, Box</t>
  </si>
  <si>
    <t>1914367461</t>
  </si>
  <si>
    <t>110</t>
  </si>
  <si>
    <t>7596731420</t>
  </si>
  <si>
    <t>Kamerové systémy CCTV Kamera fixní Přepěťová ochrana napájení 1x 12VDC/1A</t>
  </si>
  <si>
    <t>-1213366046</t>
  </si>
  <si>
    <t>111</t>
  </si>
  <si>
    <t>7596731436</t>
  </si>
  <si>
    <t>Kamerové systémy CCTV Kamera fixní Přepěťová ochrana 10/100M Ethernet + PoE A/B nebo Hi PoE (max.70W)</t>
  </si>
  <si>
    <t>-1766826919</t>
  </si>
  <si>
    <t>112</t>
  </si>
  <si>
    <t>7596731439</t>
  </si>
  <si>
    <t>Kamerové systémy CCTV Kamera fixní Přepěťová ochrana pro ethernet 1GB s PoE</t>
  </si>
  <si>
    <t>-899056507</t>
  </si>
  <si>
    <t>113</t>
  </si>
  <si>
    <t>7596731554</t>
  </si>
  <si>
    <t>Kamerové systémy CCTV Kamera fixní Přepěťová ochrana 2x video/RS485</t>
  </si>
  <si>
    <t>1308863724</t>
  </si>
  <si>
    <t>114</t>
  </si>
  <si>
    <t>7592600190</t>
  </si>
  <si>
    <t>Počítače, SW Technologické PC</t>
  </si>
  <si>
    <t>1281964848</t>
  </si>
  <si>
    <t>115</t>
  </si>
  <si>
    <t>7597200020</t>
  </si>
  <si>
    <t>Monitor 24" LCD, IPS-LED/ 1920x1200/ 6ms/ K 1000:1/ 3-300cd/m2/ DVI-D8-bit DP/ 2xUSB</t>
  </si>
  <si>
    <t>485936737</t>
  </si>
  <si>
    <t>116</t>
  </si>
  <si>
    <t>7597200040</t>
  </si>
  <si>
    <t>Monitor 19" LCD, včetně repro</t>
  </si>
  <si>
    <t>-1918203466</t>
  </si>
  <si>
    <t>117</t>
  </si>
  <si>
    <t>7597200100</t>
  </si>
  <si>
    <t>Monitor 22" LCD LED, HD 1920x1080, 16:9, 2 xBNC, 1 xHDMI, PIP, 12V, včetně držáku</t>
  </si>
  <si>
    <t>846899688</t>
  </si>
  <si>
    <t>118</t>
  </si>
  <si>
    <t>7597200120</t>
  </si>
  <si>
    <t>Monitor 27" LCD LED , HD 1920x1080, 16:9, 2 xBNC, 1 xHDMI, PIP, 230V, včetně držáku</t>
  </si>
  <si>
    <t>-641335617</t>
  </si>
  <si>
    <t>119</t>
  </si>
  <si>
    <t>7597200140</t>
  </si>
  <si>
    <t>Monitor 42" LCD, provoz 24/7; 700cd/m2; vč. držáku</t>
  </si>
  <si>
    <t>-1289181385</t>
  </si>
  <si>
    <t>120</t>
  </si>
  <si>
    <t>7597200160</t>
  </si>
  <si>
    <t>MiniPC, ovládací modul pro LCD a LED monitory vč. OS Linux</t>
  </si>
  <si>
    <t>1808223246</t>
  </si>
  <si>
    <t>121</t>
  </si>
  <si>
    <t>7592600221</t>
  </si>
  <si>
    <t>Počítače, SW Kabel USB 2.0 A/B 1,8 m (HM0403299993333)</t>
  </si>
  <si>
    <t>-889766031</t>
  </si>
  <si>
    <t>122</t>
  </si>
  <si>
    <t>7596950030</t>
  </si>
  <si>
    <t>Ocelové stožáry Konzola do zdi do dl.0,8m třmen*89mm (HM0383889990112)</t>
  </si>
  <si>
    <t>1878760087</t>
  </si>
  <si>
    <t>123</t>
  </si>
  <si>
    <t>7596950040</t>
  </si>
  <si>
    <t>Ocelové stožáry Konzola do zdi do L1m třmen*76mm (HM0383889990114)</t>
  </si>
  <si>
    <t>-5781961</t>
  </si>
  <si>
    <t>124</t>
  </si>
  <si>
    <t>7590130040</t>
  </si>
  <si>
    <t>Rozdělovače, rozváděče Podstava kabel.objektu (HM0321850700004)</t>
  </si>
  <si>
    <t>-708292887</t>
  </si>
  <si>
    <t>125</t>
  </si>
  <si>
    <t>7590130210</t>
  </si>
  <si>
    <t>Rozdělovače, rozváděče MIS 1a</t>
  </si>
  <si>
    <t>1980854717</t>
  </si>
  <si>
    <t>126</t>
  </si>
  <si>
    <t>7590130215</t>
  </si>
  <si>
    <t>Rozdělovače, rozváděče MIS 1b</t>
  </si>
  <si>
    <t>396080947</t>
  </si>
  <si>
    <t>127</t>
  </si>
  <si>
    <t>7590130240</t>
  </si>
  <si>
    <t>Rozdělovače, rozváděče SIS 1 sloupkový rozvaděč</t>
  </si>
  <si>
    <t>1332503302</t>
  </si>
  <si>
    <t>7590520619</t>
  </si>
  <si>
    <t>Venkovní vedení kabelová - metalické sítě Plněné 4x0,8 TCEPKPFLE 10 x 4 x 0,8</t>
  </si>
  <si>
    <t>m</t>
  </si>
  <si>
    <t>1497176492</t>
  </si>
  <si>
    <t>129</t>
  </si>
  <si>
    <t>7590520929</t>
  </si>
  <si>
    <t>Venkovní vedení kabelová - metalické sítě Plněné, armované Al dráty, ochranný obal z PE 4x0,8 TCEPKPFLEZE 10 x 4 x 0,8</t>
  </si>
  <si>
    <t>-734524024</t>
  </si>
  <si>
    <t>130</t>
  </si>
  <si>
    <t>7590540509</t>
  </si>
  <si>
    <t xml:space="preserve">Slaboproudé rozvody, kabely pro přívod a vnitřní instalaci UTP/FTP kategorie 5e 100Mhz  1 Gbps UTP Nestíněný, PVC vnitřní, drát</t>
  </si>
  <si>
    <t>327536827</t>
  </si>
  <si>
    <t>131</t>
  </si>
  <si>
    <t>7590540514</t>
  </si>
  <si>
    <t xml:space="preserve">Slaboproudé rozvody, kabely pro přívod a vnitřní instalaci UTP/FTP kategorie 5e 100Mhz  1 Gbps UTP Nestíněný, PE venkovní, drát</t>
  </si>
  <si>
    <t>176376111</t>
  </si>
  <si>
    <t>132</t>
  </si>
  <si>
    <t>7590540524</t>
  </si>
  <si>
    <t xml:space="preserve">Slaboproudé rozvody, kabely pro přívod a vnitřní instalaci UTP/FTP kategorie 5e 100Mhz  1 Gbps FTP Stíněný plášť, PVC vnitřní, drát</t>
  </si>
  <si>
    <t>-1302837863</t>
  </si>
  <si>
    <t>133</t>
  </si>
  <si>
    <t>7590540529</t>
  </si>
  <si>
    <t xml:space="preserve">Slaboproudé rozvody, kabely pro přívod a vnitřní instalaci UTP/FTP kategorie 5e 100Mhz  1 Gbps FTP Stíněný plášť, PE venkovní, drát</t>
  </si>
  <si>
    <t>-242226707</t>
  </si>
  <si>
    <t>134</t>
  </si>
  <si>
    <t>7590540574</t>
  </si>
  <si>
    <t xml:space="preserve">Slaboproudé rozvody, kabely pro přívod a vnitřní instalaci UTP/FTP kategorie 6,  250MHz  1 Gbps UTP Nestíněný, PVC vnitřní, drát,</t>
  </si>
  <si>
    <t>1331983631</t>
  </si>
  <si>
    <t>135</t>
  </si>
  <si>
    <t>7590540569</t>
  </si>
  <si>
    <t xml:space="preserve">Slaboproudé rozvody, kabely pro přívod a vnitřní instalaci UTP/FTP kategorie 6,  250MHz  1 Gbps UTP Nestíněný, PE venkovní, drát</t>
  </si>
  <si>
    <t>701368359</t>
  </si>
  <si>
    <t>136</t>
  </si>
  <si>
    <t>7590540579</t>
  </si>
  <si>
    <t xml:space="preserve">Slaboproudé rozvody, kabely pro přívod a vnitřní instalaci UTP/FTP kategorie 6,  250MHz  1 Gbps FTP Stíněný, PE venkovní, drát</t>
  </si>
  <si>
    <t>-1295955749</t>
  </si>
  <si>
    <t>137</t>
  </si>
  <si>
    <t>7590540584</t>
  </si>
  <si>
    <t xml:space="preserve">Slaboproudé rozvody, kabely pro přívod a vnitřní instalaci UTP/FTP kategorie 6,  250MHz  1 Gbps FTP Stíněný, PVC vnitřní</t>
  </si>
  <si>
    <t>-1651178171</t>
  </si>
  <si>
    <t>138</t>
  </si>
  <si>
    <t>7590560004</t>
  </si>
  <si>
    <t>Optické kabely Optické kabely střední konstrukce pro záfuk, přifuk do HDPE chráničky 4 vl. 1x4 vl./trubička, HDPE plášť 8,1 mm (6 el.)</t>
  </si>
  <si>
    <t>489628504</t>
  </si>
  <si>
    <t>139</t>
  </si>
  <si>
    <t>7590560014</t>
  </si>
  <si>
    <t>Optické kabely Optické kabely střední konstrukce pro záfuk, přifuk do HDPE chráničky 6 vl. 1x6 vl./trubička, HDPE plášť 8,1 mm (6 el.)</t>
  </si>
  <si>
    <t>1573915638</t>
  </si>
  <si>
    <t>140</t>
  </si>
  <si>
    <t>7590560174</t>
  </si>
  <si>
    <t>Optické kabely Optické mikrokabely Pro záfuk do trubičky 5,5 mm 4 vl. PA plášť 4,1 mm</t>
  </si>
  <si>
    <t>-742833022</t>
  </si>
  <si>
    <t>141</t>
  </si>
  <si>
    <t>7590560179</t>
  </si>
  <si>
    <t>Optické kabely Optické mikrokabely Pro záfuk do trubičky 5,5 mm 6 vl. PA plášť 4,1 mm</t>
  </si>
  <si>
    <t>-1505799411</t>
  </si>
  <si>
    <t>142</t>
  </si>
  <si>
    <t>7590560519</t>
  </si>
  <si>
    <t>Optické kabely Spojky a příslušenství pro optické sítě Ostatní Rezerva optického kabelu do 500mm</t>
  </si>
  <si>
    <t>43158680</t>
  </si>
  <si>
    <t>143</t>
  </si>
  <si>
    <t>7590560552</t>
  </si>
  <si>
    <t>Optické kabely Spojky a příslušenství pro optické sítě Ostatní HDC 3000 - 19“ nosič konstrukčních skupin pro 12x konektor nebo spoj. modul</t>
  </si>
  <si>
    <t>-782999097</t>
  </si>
  <si>
    <t>144</t>
  </si>
  <si>
    <t>7590560554</t>
  </si>
  <si>
    <t>Optické kabely Spojky a příslušenství pro optické sítě Ostatní HDC 3000 - Horní kryt a zadní nosiče konstrukčních skupin 19"</t>
  </si>
  <si>
    <t>-199604920</t>
  </si>
  <si>
    <t>145</t>
  </si>
  <si>
    <t>7590560569</t>
  </si>
  <si>
    <t>Optické kabely Spojky a příslušenství pro optické sítě Ostatní Optický patchcord do 5 m</t>
  </si>
  <si>
    <t>-101438137</t>
  </si>
  <si>
    <t>146</t>
  </si>
  <si>
    <t>7590560579</t>
  </si>
  <si>
    <t>Optické kabely Spojky a příslušenství pro optické sítě Ostatní Optický pigtail do 2 m</t>
  </si>
  <si>
    <t>1881483816</t>
  </si>
  <si>
    <t>147</t>
  </si>
  <si>
    <t>7590560589</t>
  </si>
  <si>
    <t>Optické kabely Spojky a příslušenství pro optické sítě Ostatní Kazeta pro uložení svárů</t>
  </si>
  <si>
    <t>166755577</t>
  </si>
  <si>
    <t>148</t>
  </si>
  <si>
    <t>7590560593</t>
  </si>
  <si>
    <t>Optické kabely Spojky a příslušenství pro optické sítě Ostatní HDC 3000 - 19“ zásobník na buffery</t>
  </si>
  <si>
    <t>2106930334</t>
  </si>
  <si>
    <t>149</t>
  </si>
  <si>
    <t>7590560597</t>
  </si>
  <si>
    <t>Optické kabely Spojky a příslušenství pro optické sítě Ostatní HDC 3000 - 19“ vedení patchcordů</t>
  </si>
  <si>
    <t>982026570</t>
  </si>
  <si>
    <t>150</t>
  </si>
  <si>
    <t>7590560601</t>
  </si>
  <si>
    <t>Optické kabely Spojky a příslušenství pro optické sítě Ostatní HDC 3000 - 19“ zásobník rezervních délek patchcordů</t>
  </si>
  <si>
    <t>1774886969</t>
  </si>
  <si>
    <t>151</t>
  </si>
  <si>
    <t>7590560611</t>
  </si>
  <si>
    <t>Optické kabely Spojky a příslušenství pro optické sítě Ostatní HDC 3000 - Konektorový modul E-2000, včetně 12x adaptérů a pigtailů, plně osazen</t>
  </si>
  <si>
    <t>-1405137158</t>
  </si>
  <si>
    <t>152</t>
  </si>
  <si>
    <t>7590560621</t>
  </si>
  <si>
    <t>Optické kabely Spojky a příslušenství pro optické sítě Ostatní HDC 3000 - Spojovací-provařovací modul</t>
  </si>
  <si>
    <t>864807559</t>
  </si>
  <si>
    <t>153</t>
  </si>
  <si>
    <t>7590560631</t>
  </si>
  <si>
    <t>Optické kabely Spojky a příslušenství pro optické sítě Ostatní trubička v provedení bufferu 1m černá/10m bílá</t>
  </si>
  <si>
    <t>-1008049845</t>
  </si>
  <si>
    <t>154</t>
  </si>
  <si>
    <t>7590560641</t>
  </si>
  <si>
    <t>Optické kabely Spojky a příslušenství pro optické sítě Ostatní Spojovací kazety s víčkem</t>
  </si>
  <si>
    <t>-1571318536</t>
  </si>
  <si>
    <t>155</t>
  </si>
  <si>
    <t>7590560671</t>
  </si>
  <si>
    <t>Optické kabely Spojky a příslušenství pro optické sítě Optické Pigtaily SM 9/125 E 2000 H+S</t>
  </si>
  <si>
    <t>-218645240</t>
  </si>
  <si>
    <t>156</t>
  </si>
  <si>
    <t>7590560818</t>
  </si>
  <si>
    <t>Optické kabely Spojky a příslušenství pro optické sítě Optické Patchcordy SM 9/125 E2000/APC-E2000/APC H+S, 9/125/900/1800, délka 1 m</t>
  </si>
  <si>
    <t>-1365526571</t>
  </si>
  <si>
    <t>157</t>
  </si>
  <si>
    <t>7590560853</t>
  </si>
  <si>
    <t>Optické kabely Spojky a příslušenství pro optické sítě Optické Patchcordy SM 9/125 E2000/APC-E2000/APC, 9/125/900/1800, délka 1 m, DUPLEX</t>
  </si>
  <si>
    <t>721389030</t>
  </si>
  <si>
    <t>158</t>
  </si>
  <si>
    <t>7590550004</t>
  </si>
  <si>
    <t>Forma kabelová, drátová a doplňky vnitřní instalace Montážní rám pro LSA lišty hloubky 12,1 pozice</t>
  </si>
  <si>
    <t>-1938960543</t>
  </si>
  <si>
    <t>159</t>
  </si>
  <si>
    <t>7590550009</t>
  </si>
  <si>
    <t>Forma kabelová, drátová a doplňky vnitřní instalace Montážní rám pro LSA lišty hloubky 12,2 pozice</t>
  </si>
  <si>
    <t>1232795146</t>
  </si>
  <si>
    <t>160</t>
  </si>
  <si>
    <t>7590550014</t>
  </si>
  <si>
    <t>Forma kabelová, drátová a doplňky vnitřní instalace Montážní rám pro LSA lišty hloubky 12,3 pozice</t>
  </si>
  <si>
    <t>1269018894</t>
  </si>
  <si>
    <t>161</t>
  </si>
  <si>
    <t>7590550039</t>
  </si>
  <si>
    <t>Forma kabelová, drátová a doplňky vnitřní instalace Montážní rám pro LSA lišty hloubky 22,5 pozic</t>
  </si>
  <si>
    <t>1997684633</t>
  </si>
  <si>
    <t>162</t>
  </si>
  <si>
    <t>7590550064</t>
  </si>
  <si>
    <t>Forma kabelová, drátová a doplňky vnitřní instalace Montážní rám pro LSA lišty hloubky 22,10 pozic</t>
  </si>
  <si>
    <t>1302266397</t>
  </si>
  <si>
    <t>163</t>
  </si>
  <si>
    <t>7590550194</t>
  </si>
  <si>
    <t>Forma kabelová, drátová a doplňky vnitřní instalace LSA lišty LSA-PLUS lišta rozpojovací 2/10</t>
  </si>
  <si>
    <t>-991825508</t>
  </si>
  <si>
    <t>164</t>
  </si>
  <si>
    <t>7590550199</t>
  </si>
  <si>
    <t>Forma kabelová, drátová a doplňky vnitřní instalace LSA lišty Zemnící lišta pro moduly 2/10</t>
  </si>
  <si>
    <t>1302463891</t>
  </si>
  <si>
    <t>165</t>
  </si>
  <si>
    <t>7590550204</t>
  </si>
  <si>
    <t>Forma kabelová, drátová a doplňky vnitřní instalace LSA lišty Štítek sklopný pro LSA-PLUS 10 párů</t>
  </si>
  <si>
    <t>-1869552851</t>
  </si>
  <si>
    <t>166</t>
  </si>
  <si>
    <t>7590550209</t>
  </si>
  <si>
    <t>Forma kabelová, drátová a doplňky vnitřní instalace LSA lišty Magazín přepěťové ochrany pro LSA-PLUS 2/10</t>
  </si>
  <si>
    <t>-1269271435</t>
  </si>
  <si>
    <t>167</t>
  </si>
  <si>
    <t>7590550214</t>
  </si>
  <si>
    <t>Forma kabelová, drátová a doplňky vnitřní instalace LSA lišty Přepěťové ochrany 8x6, MK, 230V 10kA/10A</t>
  </si>
  <si>
    <t>-1301458831</t>
  </si>
  <si>
    <t>168</t>
  </si>
  <si>
    <t>7590550219</t>
  </si>
  <si>
    <t>Forma kabelová, drátová a doplňky vnitřní instalace LSA lišty Přepěťové ochrany 8x6, MK, 230V 20kA/20A</t>
  </si>
  <si>
    <t>1203242144</t>
  </si>
  <si>
    <t>169</t>
  </si>
  <si>
    <t>7593310001</t>
  </si>
  <si>
    <t>Konstrukční díly Napájecí panel 6x230V s přepěťovou ochranou</t>
  </si>
  <si>
    <t>1348521322</t>
  </si>
  <si>
    <t>170</t>
  </si>
  <si>
    <t>7593310570</t>
  </si>
  <si>
    <t>Konstrukční díly Police (CV724825002M)</t>
  </si>
  <si>
    <t>-1495399954</t>
  </si>
  <si>
    <t>171</t>
  </si>
  <si>
    <t>7593310580</t>
  </si>
  <si>
    <t>Konstrukční díly Police oboustranná hloubka 480mm (CV726459001)</t>
  </si>
  <si>
    <t>-1723235137</t>
  </si>
  <si>
    <t>172</t>
  </si>
  <si>
    <t>7593310621</t>
  </si>
  <si>
    <t>Konstrukční díly RACK 19" 9U/500mm nástěnný, dvoudílný, prosklené dveře</t>
  </si>
  <si>
    <t>-937566367</t>
  </si>
  <si>
    <t>173</t>
  </si>
  <si>
    <t>7593310625</t>
  </si>
  <si>
    <t>Konstrukční díly RACK 19" 27U 600x600 na kolečkách, kovový, prosklené dveře, ventilační jednotka horní, rozvodný panel 230V s přepěťovou ochranou a 5 zásuvkami</t>
  </si>
  <si>
    <t>-1000657725</t>
  </si>
  <si>
    <t>174</t>
  </si>
  <si>
    <t>7593310627</t>
  </si>
  <si>
    <t>Konstrukční díly RACK 19" 42U perforované dveře, odnímatelné boky</t>
  </si>
  <si>
    <t>1597207553</t>
  </si>
  <si>
    <t>175</t>
  </si>
  <si>
    <t>7593311000</t>
  </si>
  <si>
    <t>Konstrukční díly Svorkovnice 10ti dílná (CV721225033)</t>
  </si>
  <si>
    <t>-204797484</t>
  </si>
  <si>
    <t>176</t>
  </si>
  <si>
    <t>7593311040</t>
  </si>
  <si>
    <t>Konstrukční díly Svorkovnice WAGO 10-ti dílná (CV721225081)</t>
  </si>
  <si>
    <t>-1994664130</t>
  </si>
  <si>
    <t>177</t>
  </si>
  <si>
    <t>7593311050</t>
  </si>
  <si>
    <t>Konstrukční díly Svorkovnice WAGO 12-ti dílná (CV721225082)</t>
  </si>
  <si>
    <t>-1359311658</t>
  </si>
  <si>
    <t>178</t>
  </si>
  <si>
    <t>7593311140</t>
  </si>
  <si>
    <t>Konstrukční díly Trubka ochranná (CV725015004)</t>
  </si>
  <si>
    <t>947116480</t>
  </si>
  <si>
    <t>179</t>
  </si>
  <si>
    <t>7593311210</t>
  </si>
  <si>
    <t>Konstrukční díly Žlab elektroinstalační 40x40x480mm (CV720420003)</t>
  </si>
  <si>
    <t>868274773</t>
  </si>
  <si>
    <t>180</t>
  </si>
  <si>
    <t>7593311220</t>
  </si>
  <si>
    <t>Konstrukční díly Žlab elektroinstalační 40x40x600mm (CV720420002)</t>
  </si>
  <si>
    <t>-38271547</t>
  </si>
  <si>
    <t>181</t>
  </si>
  <si>
    <t>7593311230</t>
  </si>
  <si>
    <t>Konstrukční díly Žlab elektroinstalační 40x40x600 (CV720420004)</t>
  </si>
  <si>
    <t>-1849026329</t>
  </si>
  <si>
    <t>182</t>
  </si>
  <si>
    <t>7593311240</t>
  </si>
  <si>
    <t>Konstrukční díly Žlab elektroinstalační 40x40x720mm (CV720420001)</t>
  </si>
  <si>
    <t>-2073914363</t>
  </si>
  <si>
    <t>183</t>
  </si>
  <si>
    <t>7593311250</t>
  </si>
  <si>
    <t>Konstrukční díly Žlab (CV724820010M)</t>
  </si>
  <si>
    <t>-1422733718</t>
  </si>
  <si>
    <t>184</t>
  </si>
  <si>
    <t>7593320663</t>
  </si>
  <si>
    <t>Prvky Lišta nosná do skříně RACK</t>
  </si>
  <si>
    <t>1116840135</t>
  </si>
  <si>
    <t>185</t>
  </si>
  <si>
    <t>7593321458</t>
  </si>
  <si>
    <t>Prvky Svodič přepětí, jmenovité napětí 600V, s dálkovou signalizací poruchy</t>
  </si>
  <si>
    <t>1695744971</t>
  </si>
  <si>
    <t>186</t>
  </si>
  <si>
    <t>7593321520</t>
  </si>
  <si>
    <t>Prvky Ochrana přepěťová SLP-275 V/4 S, 40 kA (8/20) - čtyřpólový varistorový svodič přepětí, vyjímatelný modul, optická signalizace poruchy, možnost blokace modulu</t>
  </si>
  <si>
    <t>-1351514261</t>
  </si>
  <si>
    <t>187</t>
  </si>
  <si>
    <t>7593500840</t>
  </si>
  <si>
    <t>Trasy kabelového vedení Ohebná dvouplášťová korugovaná chránička 40/31smotek</t>
  </si>
  <si>
    <t>-1960006594</t>
  </si>
  <si>
    <t>188</t>
  </si>
  <si>
    <t>7593500855</t>
  </si>
  <si>
    <t>Trasy kabelového vedení Ohebná dvouplášťová korugovaná chránička 40/31smotek - černá UV stabilní</t>
  </si>
  <si>
    <t>-805631850</t>
  </si>
  <si>
    <t>189</t>
  </si>
  <si>
    <t>7593501030</t>
  </si>
  <si>
    <t>Trasy kabelového vedení Tuhá dvouplášťová korugovaná chránička KD 09125 průměr 125/108 mm</t>
  </si>
  <si>
    <t>-1103755401</t>
  </si>
  <si>
    <t>190</t>
  </si>
  <si>
    <t>7593501125</t>
  </si>
  <si>
    <t>Trasy kabelového vedení Chráničky optického kabelu HDPE 6040 průměr 40/33 mm</t>
  </si>
  <si>
    <t>-1494334044</t>
  </si>
  <si>
    <t>191</t>
  </si>
  <si>
    <t>7593501137</t>
  </si>
  <si>
    <t>Trasy kabelového vedení Chráničky optického kabelu HDPE Mikrotrubička HDPE 10/ 8 mm</t>
  </si>
  <si>
    <t>-746917227</t>
  </si>
  <si>
    <t>192</t>
  </si>
  <si>
    <t>7491400020</t>
  </si>
  <si>
    <t>Kabelové rošty a žlaby Elektroinstalační lišty a kabelové žlaby Lišta LV 18x13 vkládací bílá 3m</t>
  </si>
  <si>
    <t>-1710128835</t>
  </si>
  <si>
    <t>193</t>
  </si>
  <si>
    <t>7491400050</t>
  </si>
  <si>
    <t>Kabelové rošty a žlaby Elektroinstalační lišty a kabelové žlaby Lišta LP 80x25 podlahová bílá 3m</t>
  </si>
  <si>
    <t>3168053</t>
  </si>
  <si>
    <t>194</t>
  </si>
  <si>
    <t>7491400120</t>
  </si>
  <si>
    <t>Kabelové rošty a žlaby Elektroinstalační lišty a kabelové žlaby Lišta LHD 20x20 vkládací bílá 3m</t>
  </si>
  <si>
    <t>1158974272</t>
  </si>
  <si>
    <t>195</t>
  </si>
  <si>
    <t>7491201220</t>
  </si>
  <si>
    <t>Elektroinstalační materiál Elektroinstalační krabice a rozvodky Bez zapojení Krabice KT 250x110 rozvodná</t>
  </si>
  <si>
    <t>-1874555966</t>
  </si>
  <si>
    <t>196</t>
  </si>
  <si>
    <t>7491201340</t>
  </si>
  <si>
    <t>Elektroinstalační materiál Elektroinstalační krabice a rozvodky Bez zapojení Krabice KBT-1 vysoká do betonu</t>
  </si>
  <si>
    <t>-117005914</t>
  </si>
  <si>
    <t>197</t>
  </si>
  <si>
    <t>7491201430</t>
  </si>
  <si>
    <t>Elektroinstalační materiál Elektroinstalační krabice a rozvodky Bez zapojení Krabice KEZ do zateplení</t>
  </si>
  <si>
    <t>-658062416</t>
  </si>
  <si>
    <t>198</t>
  </si>
  <si>
    <t>7491201440</t>
  </si>
  <si>
    <t>Elektroinstalační materiál Elektroinstalační krabice a rozvodky Bez zapojení Krabice 8110 protipožární</t>
  </si>
  <si>
    <t>762745859</t>
  </si>
  <si>
    <t>199</t>
  </si>
  <si>
    <t>7491201480</t>
  </si>
  <si>
    <t>Elektroinstalační materiál Elektroinstalační krabice a rozvodky Bez zapojení Krabice KU 68 LD/2 samoúchytná</t>
  </si>
  <si>
    <t>-1777944807</t>
  </si>
  <si>
    <t>200</t>
  </si>
  <si>
    <t>7491201540</t>
  </si>
  <si>
    <t>Elektroinstalační materiál Elektroinstalační krabice a rozvodky Bez zapojení Krabice lištová LK80X28/2T</t>
  </si>
  <si>
    <t>1572884938</t>
  </si>
  <si>
    <t>201</t>
  </si>
  <si>
    <t>7491201550</t>
  </si>
  <si>
    <t>Elektroinstalační materiál Elektroinstalační krabice a rozvodky Bez zapojení Krabicová rozvodka 6455-11, acidur, IP67 5P</t>
  </si>
  <si>
    <t>-403085863</t>
  </si>
  <si>
    <t>202</t>
  </si>
  <si>
    <t>7491204040</t>
  </si>
  <si>
    <t>Elektroinstalační materiál Zásuvky instalační Zásuvka polozápustná dvojnásobná chráněná, šroubové svorky, IP20</t>
  </si>
  <si>
    <t>741154869</t>
  </si>
  <si>
    <t>203</t>
  </si>
  <si>
    <t>7491204710</t>
  </si>
  <si>
    <t>Elektroinstalační materiál Zásuvky instalační Zásuvka dvojnásobná s ochranou proti přepětí</t>
  </si>
  <si>
    <t>563797532</t>
  </si>
  <si>
    <t>204</t>
  </si>
  <si>
    <t>7491205690</t>
  </si>
  <si>
    <t>Elektroinstalační materiál Zásuvky instalační Zásuvka 1 fázová 230V/16A montáž na DIN lištu</t>
  </si>
  <si>
    <t>988449074</t>
  </si>
  <si>
    <t>205</t>
  </si>
  <si>
    <t>7491300130</t>
  </si>
  <si>
    <t>Ocelové konstrukce Kabelové stojiny a výložníky pozinkované 19" pevná police 2U 2 hl.250, montáž na 2 stojiny</t>
  </si>
  <si>
    <t>-254844677</t>
  </si>
  <si>
    <t>206</t>
  </si>
  <si>
    <t>7491300170</t>
  </si>
  <si>
    <t>Ocelové konstrukce Kabelové stojiny a výložníky pozinkované Sada 2 19" stojin 21U</t>
  </si>
  <si>
    <t>-1449378575</t>
  </si>
  <si>
    <t>207</t>
  </si>
  <si>
    <t>7491403280</t>
  </si>
  <si>
    <t>Kabelové rošty a žlaby Kabelové žlaby drátěné, pozinkované MERKUR 150/50 M2 galv.zinek</t>
  </si>
  <si>
    <t>1715688320</t>
  </si>
  <si>
    <t>208</t>
  </si>
  <si>
    <t>7491510090</t>
  </si>
  <si>
    <t>Protipožární a kabelové ucpávky Protipožární ucpávky a tmely zpěvňující tmel CP 611A, tuba 310ml, do EI 90 min.</t>
  </si>
  <si>
    <t>1146296461</t>
  </si>
  <si>
    <t>209</t>
  </si>
  <si>
    <t>7491510100</t>
  </si>
  <si>
    <t>Protipožární a kabelové ucpávky Kabelové ucpávky Vývodka M20 šedá, včetně těsnění</t>
  </si>
  <si>
    <t>459799003</t>
  </si>
  <si>
    <t>210</t>
  </si>
  <si>
    <t>7492300140</t>
  </si>
  <si>
    <t>Závěsný systém vn Ostatní příslušenství Kabelová příchytka 40 C 29-40</t>
  </si>
  <si>
    <t>-391886736</t>
  </si>
  <si>
    <t>211</t>
  </si>
  <si>
    <t>7492500800</t>
  </si>
  <si>
    <t>Kabely, vodiče, šňůry Cu - nn Vodič jednožílový Cu, plastová izolace H07V-K 10</t>
  </si>
  <si>
    <t>1693907090</t>
  </si>
  <si>
    <t>212</t>
  </si>
  <si>
    <t>7492501040</t>
  </si>
  <si>
    <t>Kabely, vodiče, šňůry Cu - nn Vodič jednožílový Cu, plastová izolace H07V-K 2,5</t>
  </si>
  <si>
    <t>-330200049</t>
  </si>
  <si>
    <t>213</t>
  </si>
  <si>
    <t>7492501740</t>
  </si>
  <si>
    <t>Kabely, vodiče, šňůry Cu - nn Kabel silový 2 a 3-žílový Cu, plastová izolace CYKY 3O1,5 (3Ax1,5)</t>
  </si>
  <si>
    <t>451370034</t>
  </si>
  <si>
    <t>214</t>
  </si>
  <si>
    <t>7492501750</t>
  </si>
  <si>
    <t>Kabely, vodiče, šňůry Cu - nn Kabel silový 2 a 3-žílový Cu, plastová izolace CYKY 3O2,5 (3Ax2,5)</t>
  </si>
  <si>
    <t>1577668476</t>
  </si>
  <si>
    <t>215</t>
  </si>
  <si>
    <t>7492800070</t>
  </si>
  <si>
    <t>Sdělovací kabely pro silnoproudé aplikace Metalické kabely - nehořlavé JYTY 2O1 (2Dx1)</t>
  </si>
  <si>
    <t>-1356521230</t>
  </si>
  <si>
    <t>216</t>
  </si>
  <si>
    <t>7492800100</t>
  </si>
  <si>
    <t>Sdělovací kabely pro silnoproudé aplikace Metalické kabely - nehořlavé JYTY 30J1 (30Cx1)</t>
  </si>
  <si>
    <t>-1151817064</t>
  </si>
  <si>
    <t>217</t>
  </si>
  <si>
    <t>7492800140</t>
  </si>
  <si>
    <t>Sdělovací kabely pro silnoproudé aplikace Metalické kabely - nehořlavé JYTY 7O1 (7Dx1)</t>
  </si>
  <si>
    <t>-451045636</t>
  </si>
  <si>
    <t>218</t>
  </si>
  <si>
    <t>7494000002</t>
  </si>
  <si>
    <t>Rozvodnicové a rozváděčové skříně Distri Rozvodnicové skříně Plastové Nástěnné (IP40) pro nástěnnou montáž, neprůhledné dveře, řad 1, modulů v řadě 8, krytí IP40, PE+N, bílá</t>
  </si>
  <si>
    <t>-512332307</t>
  </si>
  <si>
    <t>219</t>
  </si>
  <si>
    <t>7494000018</t>
  </si>
  <si>
    <t>Rozvodnicové a rozváděčové skříně Distri Rozvodnicové skříně Plastové Nástěnné (IP40) pro nástěnnou montáž, průhledné dveře, řad 3, modulů v řadě 14, krytí IP40, PE+N, bílá</t>
  </si>
  <si>
    <t>-678809471</t>
  </si>
  <si>
    <t>220</t>
  </si>
  <si>
    <t>7494002982</t>
  </si>
  <si>
    <t>Modulární přístroje Jističe do 63 A; 6 kA 1-pólové In 2 A, Ue AC 230 V / DC 72 V, charakteristika B, 1pól, Icn 6 kA</t>
  </si>
  <si>
    <t>1436316532</t>
  </si>
  <si>
    <t>221</t>
  </si>
  <si>
    <t>7494003546</t>
  </si>
  <si>
    <t>Modulární přístroje Jističe Jističe do 63 A AC/DC; 10 kA Jističe pro jištění stejnosměrných (DC) a střídavých (AC) obvodů, 1pólové In 1 A, Ue AC 230 V / DC 220 V, charakteristika C, 1pól, Icn 10 kA</t>
  </si>
  <si>
    <t>-1379701926</t>
  </si>
  <si>
    <t>222</t>
  </si>
  <si>
    <t>7494004174</t>
  </si>
  <si>
    <t>Modulární přístroje Přepěťové ochrany Přepěťové ochrany pro stejnosměrné aplikace typ 1+2, Iimp 5 kA, Uc 1050 V d.c., výměnné moduly, se signalizací, varistor</t>
  </si>
  <si>
    <t>-222602001</t>
  </si>
  <si>
    <t>223</t>
  </si>
  <si>
    <t>7494004178</t>
  </si>
  <si>
    <t>Modulární přístroje Přepěťové ochrany Přepěťové ochrany pro stejnosměrné aplikace typ 2, Imax 40 kA, Uc 800 V d.c., výměnné moduly, varistor</t>
  </si>
  <si>
    <t>2029368545</t>
  </si>
  <si>
    <t>224</t>
  </si>
  <si>
    <t>7498101170</t>
  </si>
  <si>
    <t>DŘT, SKŘ technologie DŘT a SKŘ skříně pro automatizaci Převodníky komunikace Převodníky mezi sériovými linkami RS-232,422,485 Převodník mezi RS 232, 422, 485</t>
  </si>
  <si>
    <t>-270291515</t>
  </si>
  <si>
    <t>225</t>
  </si>
  <si>
    <t>7498200030</t>
  </si>
  <si>
    <t>ED řídící pracoviště ED řídící pracoviště Datový rozvaděč (RACK) Optický patchcord duplexní ST-ST, multimode, ST-ST, 62,5/125um</t>
  </si>
  <si>
    <t>-1853121128</t>
  </si>
  <si>
    <t>226</t>
  </si>
  <si>
    <t>7498200650</t>
  </si>
  <si>
    <t>ED řídící pracoviště ED řídící pracoviště Ostatní Držák zobrazovače na zeď, do 90", 75 kg</t>
  </si>
  <si>
    <t>1406898993</t>
  </si>
  <si>
    <t>227</t>
  </si>
  <si>
    <t>7498200590</t>
  </si>
  <si>
    <t>ED řídící pracoviště ED řídící pracoviště Záložní napájení (lze využít UPS z vlastní spotřeby) Zdroj UPS do 1KVA</t>
  </si>
  <si>
    <t>-540245338</t>
  </si>
  <si>
    <t>228</t>
  </si>
  <si>
    <t>7596470260</t>
  </si>
  <si>
    <t>ASHS Sigma XT 3+1, hasicí ústředna, povrchová montáž</t>
  </si>
  <si>
    <t>-930897687</t>
  </si>
  <si>
    <t>229</t>
  </si>
  <si>
    <t>7596470270</t>
  </si>
  <si>
    <t>ASHS Sigma XT 3+1, hasicí ústředna, zápustná montáž</t>
  </si>
  <si>
    <t>-2085684053</t>
  </si>
  <si>
    <t>230</t>
  </si>
  <si>
    <t>7596470280</t>
  </si>
  <si>
    <t>ASHS Deska výstupů ústředny Sigma XT v krabici</t>
  </si>
  <si>
    <t>1157650697</t>
  </si>
  <si>
    <t>231</t>
  </si>
  <si>
    <t>7596470290</t>
  </si>
  <si>
    <t>ASHS Deska výstupů ústředny Sigma XT v krabici se zdrojem 0.75A</t>
  </si>
  <si>
    <t>1734581298</t>
  </si>
  <si>
    <t>232</t>
  </si>
  <si>
    <t>7596470330</t>
  </si>
  <si>
    <t>ASHS Sigma XT+ 8+1, hasicí ústředna (8 smyček, 1 hasební úsek)</t>
  </si>
  <si>
    <t>-1247779004</t>
  </si>
  <si>
    <t>233</t>
  </si>
  <si>
    <t>7596470340</t>
  </si>
  <si>
    <t>ASHS Hasicí modul k rozšíření ústředny (PCB a čelní panel)</t>
  </si>
  <si>
    <t>-1714112520</t>
  </si>
  <si>
    <t>234</t>
  </si>
  <si>
    <t>7596470350</t>
  </si>
  <si>
    <t>ASHS Sigma Si, tlačítko nouzové přerušení, zelené tl.</t>
  </si>
  <si>
    <t>1463719213</t>
  </si>
  <si>
    <t>235</t>
  </si>
  <si>
    <t>7596470360</t>
  </si>
  <si>
    <t>ASHS Výstražný panel "HAŠENÍ NEVSTUPOVAT"</t>
  </si>
  <si>
    <t>663252471</t>
  </si>
  <si>
    <t>236</t>
  </si>
  <si>
    <t>7596470390</t>
  </si>
  <si>
    <t>ASHS 16 l tlaková nádoba</t>
  </si>
  <si>
    <t>366165383</t>
  </si>
  <si>
    <t>237</t>
  </si>
  <si>
    <t>7596470400</t>
  </si>
  <si>
    <t>ASHS 28 l tlaková nádoba</t>
  </si>
  <si>
    <t>-807163025</t>
  </si>
  <si>
    <t>238</t>
  </si>
  <si>
    <t>7596470410</t>
  </si>
  <si>
    <t>ASHS 51 l tlaková nádoba</t>
  </si>
  <si>
    <t>1935593952</t>
  </si>
  <si>
    <t>239</t>
  </si>
  <si>
    <t>7596470420</t>
  </si>
  <si>
    <t>ASHS 81 l tlaková nádoba</t>
  </si>
  <si>
    <t>1150060178</t>
  </si>
  <si>
    <t>240</t>
  </si>
  <si>
    <t>7596470430</t>
  </si>
  <si>
    <t>ASHS 142 l tlaková nádoba</t>
  </si>
  <si>
    <t>325955620</t>
  </si>
  <si>
    <t>241</t>
  </si>
  <si>
    <t>7596470440</t>
  </si>
  <si>
    <t>ASHS Ventil tlakové nádoby 40</t>
  </si>
  <si>
    <t>-250045859</t>
  </si>
  <si>
    <t>242</t>
  </si>
  <si>
    <t>7596470450</t>
  </si>
  <si>
    <t>ASHS Ventil tlakové nádoby 50</t>
  </si>
  <si>
    <t>-1404445993</t>
  </si>
  <si>
    <t>243</t>
  </si>
  <si>
    <t>7596470460</t>
  </si>
  <si>
    <t>ASHS Ventil tlakové nádoby 65</t>
  </si>
  <si>
    <t>-2032088199</t>
  </si>
  <si>
    <t>244</t>
  </si>
  <si>
    <t>7596470470</t>
  </si>
  <si>
    <t>ASHS Manometr</t>
  </si>
  <si>
    <t>2106414466</t>
  </si>
  <si>
    <t>245</t>
  </si>
  <si>
    <t>7596470480</t>
  </si>
  <si>
    <t>ASHS 2 vst. 50mm sběrné potrubí, pozink</t>
  </si>
  <si>
    <t>1126372645</t>
  </si>
  <si>
    <t>246</t>
  </si>
  <si>
    <t>7596470500</t>
  </si>
  <si>
    <t>ASHS 3 vst. 80mm sběrné potrubí, pozink</t>
  </si>
  <si>
    <t>1953323780</t>
  </si>
  <si>
    <t>247</t>
  </si>
  <si>
    <t>7596470520</t>
  </si>
  <si>
    <t>ASHS 3 vst. 100mm sběrné potrubí, pozink</t>
  </si>
  <si>
    <t>502261558</t>
  </si>
  <si>
    <t>248</t>
  </si>
  <si>
    <t>7596470530</t>
  </si>
  <si>
    <t>ASHS Elektrický spouštěč, 24V=/0,2 A (pro ventily GCV 40,50,65)</t>
  </si>
  <si>
    <t>-884039086</t>
  </si>
  <si>
    <t>249</t>
  </si>
  <si>
    <t>7596470540</t>
  </si>
  <si>
    <t>ASHS Monitor tlaku v láhvi</t>
  </si>
  <si>
    <t>-1585450940</t>
  </si>
  <si>
    <t>250</t>
  </si>
  <si>
    <t>7596470550</t>
  </si>
  <si>
    <t>ASHS Tlakový spínač</t>
  </si>
  <si>
    <t>345665143</t>
  </si>
  <si>
    <t>251</t>
  </si>
  <si>
    <t>7596470590</t>
  </si>
  <si>
    <t>ASHS Výstražné značení - manuální spouštění FM-200 - samolepka</t>
  </si>
  <si>
    <t>1721137144</t>
  </si>
  <si>
    <t>252</t>
  </si>
  <si>
    <t>7596470610</t>
  </si>
  <si>
    <t>ASHS Výstražné značení - zákaz kouření - samolepka</t>
  </si>
  <si>
    <t>217401639</t>
  </si>
  <si>
    <t>253</t>
  </si>
  <si>
    <t>7596470620</t>
  </si>
  <si>
    <t>ASHS Sada popisů na tlakovou nádobu CZ/EN</t>
  </si>
  <si>
    <t>615054541</t>
  </si>
  <si>
    <t>254</t>
  </si>
  <si>
    <t>7596470625</t>
  </si>
  <si>
    <t>ASHS GHZ hasivo NOVEC 1230</t>
  </si>
  <si>
    <t>kg</t>
  </si>
  <si>
    <t>882297560</t>
  </si>
  <si>
    <t>255</t>
  </si>
  <si>
    <t>7596470665</t>
  </si>
  <si>
    <t>ASHS tlač.hlásič START</t>
  </si>
  <si>
    <t>562668580</t>
  </si>
  <si>
    <t>256</t>
  </si>
  <si>
    <t>7596470670</t>
  </si>
  <si>
    <t>ASHS tlač.hlásič STOP</t>
  </si>
  <si>
    <t>489479238</t>
  </si>
  <si>
    <t>257</t>
  </si>
  <si>
    <t>7596470675</t>
  </si>
  <si>
    <t>ASHS optickokouřový napěťový ORBIS Multisensor</t>
  </si>
  <si>
    <t>2081319452</t>
  </si>
  <si>
    <t>258</t>
  </si>
  <si>
    <t>7596470680</t>
  </si>
  <si>
    <t>ASHS patice ORBIS Multisensor</t>
  </si>
  <si>
    <t>1577279984</t>
  </si>
  <si>
    <t>259</t>
  </si>
  <si>
    <t>7596470685</t>
  </si>
  <si>
    <t>ASHS optickoakustická signalizace SONOS červená</t>
  </si>
  <si>
    <t>-712713672</t>
  </si>
  <si>
    <t>260</t>
  </si>
  <si>
    <t>7596470690</t>
  </si>
  <si>
    <t>ASHS optickoakustická signalizace SONOS oranžová</t>
  </si>
  <si>
    <t>505285183</t>
  </si>
  <si>
    <t>261</t>
  </si>
  <si>
    <t>7597111152</t>
  </si>
  <si>
    <t>EZS Nezálohovaná plastová vnitřní siréna 115dB/1m s červeným majákem</t>
  </si>
  <si>
    <t>-629436136</t>
  </si>
  <si>
    <t>262</t>
  </si>
  <si>
    <t>7596470695</t>
  </si>
  <si>
    <t>ASHS laserová nasávací jednotka MIKRA 100</t>
  </si>
  <si>
    <t>-112215047</t>
  </si>
  <si>
    <t>263</t>
  </si>
  <si>
    <t>7596440200</t>
  </si>
  <si>
    <t>Hlásiče Konvenční hlásiče Hlásič kouře optický konvenční napěťový</t>
  </si>
  <si>
    <t>-2115993887</t>
  </si>
  <si>
    <t>264</t>
  </si>
  <si>
    <t>7596440210</t>
  </si>
  <si>
    <t>Hlásiče Konvenční hlásiče Hlásič kouře optický konvenční napěťový, EXE</t>
  </si>
  <si>
    <t>-897263733</t>
  </si>
  <si>
    <t>265</t>
  </si>
  <si>
    <t>7596410200</t>
  </si>
  <si>
    <t>Ústředny Prvky pro analogový adresovatelný systém Linka RS 485 Jednotka výstupů - 8x reléový výstup, v krabici</t>
  </si>
  <si>
    <t>267579755</t>
  </si>
  <si>
    <t>266</t>
  </si>
  <si>
    <t>7596410215</t>
  </si>
  <si>
    <t>Ústředny Prvky pro analogový adresovatelný systém Linka RS 485 Modul reléový do MHY 918 (2ks relé)</t>
  </si>
  <si>
    <t>1733451995</t>
  </si>
  <si>
    <t>267</t>
  </si>
  <si>
    <t>7596480055</t>
  </si>
  <si>
    <t>Měřící, zkušební a montážní přípravky a kabely Hlavice s nástavcem (MHG 181,142,185,381)</t>
  </si>
  <si>
    <t>-2017367631</t>
  </si>
  <si>
    <t>268</t>
  </si>
  <si>
    <t>7590521889</t>
  </si>
  <si>
    <t>Venkovní vedení kabelová - metalické sítě Bezhalogenové ohniodolné 1x2x0.8</t>
  </si>
  <si>
    <t>1888222390</t>
  </si>
  <si>
    <t>269</t>
  </si>
  <si>
    <t>7590521899</t>
  </si>
  <si>
    <t>Venkovní vedení kabelová - metalické sítě Bezhalogenové ohniodolné 2x2x0.8</t>
  </si>
  <si>
    <t>-1252267246</t>
  </si>
  <si>
    <t>270</t>
  </si>
  <si>
    <t>7590540564</t>
  </si>
  <si>
    <t xml:space="preserve">Slaboproudé rozvody, kabely pro přívod a vnitřní instalaci UTP/FTP kategorie 6,  250MHz  1 Gbps UTP Nestíněný vnitřní, drát, nehořlavý, bezhalogenní, nízkodýmavý</t>
  </si>
  <si>
    <t>-1117815502</t>
  </si>
  <si>
    <t>271</t>
  </si>
  <si>
    <t>7590540589</t>
  </si>
  <si>
    <t xml:space="preserve">Slaboproudé rozvody, kabely pro přívod a vnitřní instalaci UTP/FTP kategorie 6,  250MHz  1 Gbps FTP Stíněný, vnitřní, drát, nehořlavý, bezhalogenní, nízkodýmavý</t>
  </si>
  <si>
    <t>271159665</t>
  </si>
  <si>
    <t>272</t>
  </si>
  <si>
    <t>7596460110</t>
  </si>
  <si>
    <t>Náhradní díly k EPS Paralelní signalizace, IP40</t>
  </si>
  <si>
    <t>548222207</t>
  </si>
  <si>
    <t>273</t>
  </si>
  <si>
    <t>7596430215</t>
  </si>
  <si>
    <t>Sirény a majáky Maják+Siréna (certifikované - CPD) 9-28Vss, 20mA/24V, IP 65, 1Hz,červ. maják,bílé tělo, vysoká</t>
  </si>
  <si>
    <t>-1800033522</t>
  </si>
  <si>
    <t>274</t>
  </si>
  <si>
    <t>7596470100</t>
  </si>
  <si>
    <t>ASHS Deska sirénních výstupů Sigma CP</t>
  </si>
  <si>
    <t>1118767526</t>
  </si>
  <si>
    <t>275</t>
  </si>
  <si>
    <t>7592940320</t>
  </si>
  <si>
    <t>Baterie Staniční akumulátory Pb blok 12V/7,2 Ah, VRLA, připojení faston F2-6,3mm, životnost 6-9 let, cena včetně spojovacího materiálu a bateriového nosiče či stojanu</t>
  </si>
  <si>
    <t>299718900</t>
  </si>
  <si>
    <t>276</t>
  </si>
  <si>
    <t>7592940335</t>
  </si>
  <si>
    <t>Baterie Staniční akumulátory Pb blok 12V/15 Ah, VRLA, připojení faston F2-6,3mm, životnost 6-9 let, cena včetně spojovacího materiálu a bateriového nosiče či stojanu</t>
  </si>
  <si>
    <t>1989765669</t>
  </si>
  <si>
    <t>277</t>
  </si>
  <si>
    <t>7592940480</t>
  </si>
  <si>
    <t>Baterie Staniční akumulátory Pb blok 12V/20 Ah, VRLA, připojení oko M5, životnost 10-12 let, cena včetně spojovacího materiálu a bateriového nosiče či stojanu</t>
  </si>
  <si>
    <t>-1911964612</t>
  </si>
  <si>
    <t>278</t>
  </si>
  <si>
    <t>7593100900</t>
  </si>
  <si>
    <t>Měniče Měnič DC 24V/24V spínaný, s galvanickýmoddělením, stabilizovaný</t>
  </si>
  <si>
    <t>-470541882</t>
  </si>
  <si>
    <t>279</t>
  </si>
  <si>
    <t>K</t>
  </si>
  <si>
    <t>7491151011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</si>
  <si>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</si>
  <si>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460103515</t>
  </si>
  <si>
    <t>280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</si>
  <si>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</si>
  <si>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</si>
  <si>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-1275307154</t>
  </si>
  <si>
    <t>281</t>
  </si>
  <si>
    <t>7495554025</t>
  </si>
  <si>
    <t>Montáž traťových trafostanic 6 kV základové desky venkovní skříně - montáž technologické a stavební části trafostanice včetně , odpojovače vn. Neobsahuje zemní práce, základový panelu a patky, transformátor, pojistkový spodek apod., patrony, rozvaděč nn a uzemnění, včetně vyrovnání</t>
  </si>
  <si>
    <t>1694228658</t>
  </si>
  <si>
    <t>282</t>
  </si>
  <si>
    <t>7590125040</t>
  </si>
  <si>
    <t>Montáž skříně oceloplechové venkovní - postavení na betonový základ, montáž rámu do skříně, propojení prvků rámu s panelem svorkovnic drátovou formou, zatažení kabelů bez zhotovení a zapojení kabelových forem. Bez kabelových příchytek</t>
  </si>
  <si>
    <t>63876633</t>
  </si>
  <si>
    <t>283</t>
  </si>
  <si>
    <t>7590135030</t>
  </si>
  <si>
    <t>Připevnění kabelového rozvaděče pro vnější i vnitřní instalaci na konstrukci nebo stožár - včetně zatažení kabelů</t>
  </si>
  <si>
    <t>-1720928940</t>
  </si>
  <si>
    <t>284</t>
  </si>
  <si>
    <t>7590135032</t>
  </si>
  <si>
    <t>Připevnění kabelového rozvaděče pro vnější i vnitřní instalaci na stěnu - včetně zatažení kabelů</t>
  </si>
  <si>
    <t>2000077810</t>
  </si>
  <si>
    <t>285</t>
  </si>
  <si>
    <t>7590525145</t>
  </si>
  <si>
    <t>Uložení do žlabu/trubky/lišty kabelu STP/UTP/FTP (do cat. 6)</t>
  </si>
  <si>
    <t>-1820304715</t>
  </si>
  <si>
    <t>286</t>
  </si>
  <si>
    <t>7590525146</t>
  </si>
  <si>
    <t>Uložení do žlabu/trubky/lišty kabelu SYKFY 5x2x0,5</t>
  </si>
  <si>
    <t>-1771440709</t>
  </si>
  <si>
    <t>287</t>
  </si>
  <si>
    <t>7590525147</t>
  </si>
  <si>
    <t>Uložení do žlabu/trubky/lišty kabelu SYKFY 10x2x0,5</t>
  </si>
  <si>
    <t>-1833906734</t>
  </si>
  <si>
    <t>288</t>
  </si>
  <si>
    <t>7590525148</t>
  </si>
  <si>
    <t>Uložení do žlabu/trubky/lišty kabelu SYKFY 20x2x0,5</t>
  </si>
  <si>
    <t>-1861275822</t>
  </si>
  <si>
    <t>289</t>
  </si>
  <si>
    <t>7590525157</t>
  </si>
  <si>
    <t>Uložení na rošt kabelu STP/UTP/FTP (do cat. 6) na rošt</t>
  </si>
  <si>
    <t>-115184388</t>
  </si>
  <si>
    <t>290</t>
  </si>
  <si>
    <t>7590525125</t>
  </si>
  <si>
    <t>Montáž kabelu metalického zatažení do chráničky do 2 kg/m</t>
  </si>
  <si>
    <t>282515616</t>
  </si>
  <si>
    <t>291</t>
  </si>
  <si>
    <t>7590525126</t>
  </si>
  <si>
    <t>Montáž kabelu metalického zatažení do chráničky přes 2 do 4 kg/m</t>
  </si>
  <si>
    <t>1258168492</t>
  </si>
  <si>
    <t>292</t>
  </si>
  <si>
    <t>7590525127</t>
  </si>
  <si>
    <t>Montáž kabelu metalického zatažení do chráničky přes 4 do 6 kg/m</t>
  </si>
  <si>
    <t>-11754844</t>
  </si>
  <si>
    <t>293</t>
  </si>
  <si>
    <t>7590525178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</si>
  <si>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</si>
  <si>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1615755020</t>
  </si>
  <si>
    <t>294</t>
  </si>
  <si>
    <t>7590525201</t>
  </si>
  <si>
    <t>Montáž kabelu úložného volně uloženého s jádrem 1,3 mm RCEPKEY 1 P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</si>
  <si>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-1023000298</t>
  </si>
  <si>
    <t>295</t>
  </si>
  <si>
    <t>7590525212</t>
  </si>
  <si>
    <t>Montáž kabelu úložného připevněného na zeď s jádry 0,4 a 0,6 a 0,8 mm TCKQY, TCKQYPY TCKQY, TCKQYPY, TCEKE - rozvinutí, vytažení, odřezání a připevnění kabelu na zeď z průměrně tvrdého materiálu (tvrdé pálené cihly), uzavření konců kabelu, vysekání lůžek pro špalky, upevnění špalíků a začištení omítky. Práce je pokračováním uložení kabelu do kabelevého lože. Manipulace s kabelovým bubnem je již obsažena v příslušné položce pro kladení kabelu</t>
  </si>
  <si>
    <t>-337318866</t>
  </si>
  <si>
    <t>296</t>
  </si>
  <si>
    <t>7590525245</t>
  </si>
  <si>
    <t>Zatažení kabelu do objektu do 9 kg/m - vyčistění přístupu do objektu, odvinutí a zatažení kabelu</t>
  </si>
  <si>
    <t>1773407340</t>
  </si>
  <si>
    <t>297</t>
  </si>
  <si>
    <t>7590525670</t>
  </si>
  <si>
    <t>Montáž ukončení celoplastového kabelu v závěru nebo rozvaděči se zářezovými svorkovnicemi zářezová technologie LSA do 10 čtyřek</t>
  </si>
  <si>
    <t>1705546197</t>
  </si>
  <si>
    <t>298</t>
  </si>
  <si>
    <t>7590525671</t>
  </si>
  <si>
    <t>Montáž ukončení celoplastového kabelu v závěru nebo rozvaděči se zářezovými svorkovnicemi zářezová technologie LSA do 20 čtyřek</t>
  </si>
  <si>
    <t>-1412646039</t>
  </si>
  <si>
    <t>299</t>
  </si>
  <si>
    <t>7590525677</t>
  </si>
  <si>
    <t>Montáž ukončení celoplastového kabelu v závěru nebo rozvaděči se zářezovými svorkovnicemi instalace modulu MINI-Jack nestíněný do cat. 5E</t>
  </si>
  <si>
    <t>794880461</t>
  </si>
  <si>
    <t>300</t>
  </si>
  <si>
    <t>7590525678</t>
  </si>
  <si>
    <t>Montáž ukončení celoplastového kabelu v závěru nebo rozvaděči se zářezovými svorkovnicemi instalace modulu MINI-Jack nestíněný do cat. 6</t>
  </si>
  <si>
    <t>852541363</t>
  </si>
  <si>
    <t>301</t>
  </si>
  <si>
    <t>7590525680</t>
  </si>
  <si>
    <t>Montáž ukončení celoplastového kabelu v závěru nebo rozvaděči se zářezovými svorkovnicemi instalace modulu MINI-Jack stíněný do cat. 5E</t>
  </si>
  <si>
    <t>-309794196</t>
  </si>
  <si>
    <t>302</t>
  </si>
  <si>
    <t>7590525681</t>
  </si>
  <si>
    <t>Montáž ukončení celoplastového kabelu v závěru nebo rozvaděči se zářezovými svorkovnicemi instalace modulu MINI-Jack stíněný do cat. 6</t>
  </si>
  <si>
    <t>329823489</t>
  </si>
  <si>
    <t>303</t>
  </si>
  <si>
    <t>7590525683</t>
  </si>
  <si>
    <t>Montáž ukončení celoplastového kabelu v závěru nebo rozvaděči se zářezovými svorkovnicemi instalace telefonního patchpanelu včetně zakončení 25 pozic</t>
  </si>
  <si>
    <t>-1110543627</t>
  </si>
  <si>
    <t>304</t>
  </si>
  <si>
    <t>7590525684</t>
  </si>
  <si>
    <t>Montáž ukončení celoplastového kabelu v závěru nebo rozvaděči se zářezovými svorkovnicemi instalace telefonního patchpanelu včetně zakončení 50 pozic</t>
  </si>
  <si>
    <t>1938413428</t>
  </si>
  <si>
    <t>305</t>
  </si>
  <si>
    <t>7590525722</t>
  </si>
  <si>
    <t>Montáž ukončení vodiče v závěru nebo rozvaděči zářezovými svorkovnicemi - vyformování, zaříznutí vodiče do svorkovnice, přezkoušení izolačního stavu</t>
  </si>
  <si>
    <t>-434514705</t>
  </si>
  <si>
    <t>306</t>
  </si>
  <si>
    <t>7590525725</t>
  </si>
  <si>
    <t>Montáž svorkovnice LSA-PLUS</t>
  </si>
  <si>
    <t>1467198612</t>
  </si>
  <si>
    <t>307</t>
  </si>
  <si>
    <t>7590525730</t>
  </si>
  <si>
    <t>Montáž boxu pod omítku Krone U - 50 - vyměření místa zasekání, vysekání zdi pro skříň, vysekání přívodního kanálku pod skříní pro kabel, osazení skříně, zajištení a zacihlování, začištění omítky a přizpůsobení barvě, vyčištění skříně, natření, očíslování</t>
  </si>
  <si>
    <t>-925555597</t>
  </si>
  <si>
    <t>308</t>
  </si>
  <si>
    <t>7590525761</t>
  </si>
  <si>
    <t>Zapojení vodičů po měření - jednostranné připojení 2-drátového převodu, účastnického přívodu nebo kabelové formy na závěr po skončené měření elektrických hodnot kabelu</t>
  </si>
  <si>
    <t>pár</t>
  </si>
  <si>
    <t>-1622553775</t>
  </si>
  <si>
    <t>309</t>
  </si>
  <si>
    <t>7590525790</t>
  </si>
  <si>
    <t>Montáž sady svorkovnic WAGO na DIN lištu</t>
  </si>
  <si>
    <t>215273837</t>
  </si>
  <si>
    <t>310</t>
  </si>
  <si>
    <t>7590535080</t>
  </si>
  <si>
    <t>Montáž bleskojistek</t>
  </si>
  <si>
    <t>-126551199</t>
  </si>
  <si>
    <t>311</t>
  </si>
  <si>
    <t>7590545010</t>
  </si>
  <si>
    <t>Montáž vodiče sdělovacího izolovaného na zeď - připevnění vodiče na zeď nebo na předem připravené úchytné body příchytkami s hřebíky, včetně vyznačení trasy, manipulace s vodičem, prozvonění a označení vodiče bez zapojení</t>
  </si>
  <si>
    <t>-479083660</t>
  </si>
  <si>
    <t>312</t>
  </si>
  <si>
    <t>7590545012</t>
  </si>
  <si>
    <t>Montáž vodiče sdělovacího izolovaného v drážce pod omítkou - zatažení vodiče do připravené drážky pod omítku, provizorní připevnění vodičů v drážce, úplná instalace včetně zatažení vodičů do krabic, manipulace s vodičem, prozvonění a označení. Bez zapojení a vyznačení trasy</t>
  </si>
  <si>
    <t>10112415</t>
  </si>
  <si>
    <t>313</t>
  </si>
  <si>
    <t>7590545014</t>
  </si>
  <si>
    <t>Montáž vodiče sdělovacího izolovaného v trubce nebo liště - zatažení vodičů do trubek nebo lišt, úplná instalace včetně manipulace s vodičem, prozvonění a označení, včetně pročištění trubky, otevření a zavření krabic. Bez zapojení</t>
  </si>
  <si>
    <t>-1170119717</t>
  </si>
  <si>
    <t>314</t>
  </si>
  <si>
    <t>7590545030</t>
  </si>
  <si>
    <t>Montáž šnůry volně uložené - rozvinutí a vyrovnání šňůry, odříznutí na potřebnou délku a prozvonění. Bez ukončení, zapojení a krabic</t>
  </si>
  <si>
    <t>639372020</t>
  </si>
  <si>
    <t>315</t>
  </si>
  <si>
    <t>7590545032</t>
  </si>
  <si>
    <t>Montáž šnůry pevně uložené - připevnění šňůry příchytkami na předem připravené úchytné body nebo kabelu příchytkami na předem připravenou lištu Niedax, včetně odměření a odřezání šňůry na potřebnou délku, vyformvání a prozvonění, vyznačení trasy. Bez ukončení a zapojení a krabic</t>
  </si>
  <si>
    <t>1274972735</t>
  </si>
  <si>
    <t>316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</si>
  <si>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</si>
  <si>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</si>
  <si>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1567940310</t>
  </si>
  <si>
    <t>317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</si>
  <si>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</si>
  <si>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</si>
  <si>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-730105051</t>
  </si>
  <si>
    <t>318</t>
  </si>
  <si>
    <t>7590545110</t>
  </si>
  <si>
    <t>Montáž kabelu SEKU, SYKFY připevněného na zeď</t>
  </si>
  <si>
    <t>2012400242</t>
  </si>
  <si>
    <t>319</t>
  </si>
  <si>
    <t>7590545112</t>
  </si>
  <si>
    <t>Montáž kabelu SEKU, SYKFY uloženého pod omítku</t>
  </si>
  <si>
    <t>338561021</t>
  </si>
  <si>
    <t>320</t>
  </si>
  <si>
    <t>7590545116</t>
  </si>
  <si>
    <t>Montáž kabelu SEKU, SYKFY do žlabu</t>
  </si>
  <si>
    <t>-2030548422</t>
  </si>
  <si>
    <t>321</t>
  </si>
  <si>
    <t>7590545120</t>
  </si>
  <si>
    <t>Upevnění lišty NIEDAX</t>
  </si>
  <si>
    <t>-1536554308</t>
  </si>
  <si>
    <t>322</t>
  </si>
  <si>
    <t>7590545130</t>
  </si>
  <si>
    <t>Montáž kabelu SEKU, SYKFY na NIEDAX lištu</t>
  </si>
  <si>
    <t>-1931755664</t>
  </si>
  <si>
    <t>323</t>
  </si>
  <si>
    <t>7590545140</t>
  </si>
  <si>
    <t>Příprava kabelu na rošt do 10 žil</t>
  </si>
  <si>
    <t>1206206347</t>
  </si>
  <si>
    <t>324</t>
  </si>
  <si>
    <t>7590545142</t>
  </si>
  <si>
    <t>Příprava kabelu na rošt do 30 žil</t>
  </si>
  <si>
    <t>-113117461</t>
  </si>
  <si>
    <t>325</t>
  </si>
  <si>
    <t>7590545150</t>
  </si>
  <si>
    <t>Montáž kabelu SEKU, SYKFY na rošt do 5 m</t>
  </si>
  <si>
    <t>-133286463</t>
  </si>
  <si>
    <t>326</t>
  </si>
  <si>
    <t>7590545152</t>
  </si>
  <si>
    <t>Montáž kabelu SEKU, SYKFY na rošt přes 5 do 10 m</t>
  </si>
  <si>
    <t>555257169</t>
  </si>
  <si>
    <t>327</t>
  </si>
  <si>
    <t>7590545154</t>
  </si>
  <si>
    <t>Montáž kabelu SEKU, SYKFY na rošt přes 10 do 20 m</t>
  </si>
  <si>
    <t>-1996170076</t>
  </si>
  <si>
    <t>328</t>
  </si>
  <si>
    <t>7590555362</t>
  </si>
  <si>
    <t>Montáž svorkovnice se šrouby</t>
  </si>
  <si>
    <t>-1515589112</t>
  </si>
  <si>
    <t>329</t>
  </si>
  <si>
    <t>7590555455</t>
  </si>
  <si>
    <t>Značení trasy vedení</t>
  </si>
  <si>
    <t>1972475904</t>
  </si>
  <si>
    <t>330</t>
  </si>
  <si>
    <t>7590565010</t>
  </si>
  <si>
    <t>Spojování a ukončení kabelů optických v optickém rozvaděči pro 8 vláken - práce spojené s montáží specifikované kabelizace specifikovaným způsobem</t>
  </si>
  <si>
    <t>-1740555571</t>
  </si>
  <si>
    <t>331</t>
  </si>
  <si>
    <t>7590565030</t>
  </si>
  <si>
    <t>Spojování a ukončení kabelů optických instalace do spojky nebo rozvaděče - práce spojené s montáží specifikované kabelizace specifikovaným způsobem</t>
  </si>
  <si>
    <t>vlákno</t>
  </si>
  <si>
    <t>-1142728011</t>
  </si>
  <si>
    <t>332</t>
  </si>
  <si>
    <t>7590565050</t>
  </si>
  <si>
    <t>Spojování a ukončení kabelů optických svár optického vlákna ve spojce (rozvaděči) do 36 vláken - práce spojené s montáží specifikované kabelizace specifikovaným způsobem</t>
  </si>
  <si>
    <t>1443431481</t>
  </si>
  <si>
    <t>333</t>
  </si>
  <si>
    <t>7590565060</t>
  </si>
  <si>
    <t>Montáž konstrukce rezervy optického kabelu</t>
  </si>
  <si>
    <t>1133298222</t>
  </si>
  <si>
    <t>334</t>
  </si>
  <si>
    <t>7590565070</t>
  </si>
  <si>
    <t>Montáž konstrukce rezervy optického kabelu Sitel</t>
  </si>
  <si>
    <t>1859639042</t>
  </si>
  <si>
    <t>335</t>
  </si>
  <si>
    <t>7590565080</t>
  </si>
  <si>
    <t>Uložení kabelové rezervy optického kabelu</t>
  </si>
  <si>
    <t>-1810791598</t>
  </si>
  <si>
    <t>336</t>
  </si>
  <si>
    <t>7590575010</t>
  </si>
  <si>
    <t>Montáž portu strukturované kabeláže</t>
  </si>
  <si>
    <t>-778845406</t>
  </si>
  <si>
    <t>337</t>
  </si>
  <si>
    <t>7590575020</t>
  </si>
  <si>
    <t>Montáž zásuvky pro 1 datový port</t>
  </si>
  <si>
    <t>-1775253075</t>
  </si>
  <si>
    <t>338</t>
  </si>
  <si>
    <t>7590585070</t>
  </si>
  <si>
    <t>Připojení kabelu na zářezový rozv. pásek (lištu) 5x2</t>
  </si>
  <si>
    <t>-1536330163</t>
  </si>
  <si>
    <t>339</t>
  </si>
  <si>
    <t>7590585072</t>
  </si>
  <si>
    <t>Připojení kabelu na zářezový rozv. pásek (lištu) 20 x 3</t>
  </si>
  <si>
    <t>986899931</t>
  </si>
  <si>
    <t>340</t>
  </si>
  <si>
    <t>7590585350</t>
  </si>
  <si>
    <t>Montáž pancéřové trubky průměru do 16 mm - vyznačení trasy položení, rozměření na typizovanou délku 3 m, uříznutí části trubky, vyříznutí závitu pro spojku, upevnění podpěry šroubem, včetně vynesení trubek</t>
  </si>
  <si>
    <t>1454316020</t>
  </si>
  <si>
    <t>341</t>
  </si>
  <si>
    <t>7590585352</t>
  </si>
  <si>
    <t>Montáž pancéřové trubky průměru do 36 mm - vyznačení trasy položení, rozměření na typizovanou délku 3 m, uříznutí části trubky, vyříznutí závitu pro spojku, upevnění podpěry šroubem, včetně vynesení trubek</t>
  </si>
  <si>
    <t>-1481544867</t>
  </si>
  <si>
    <t>342</t>
  </si>
  <si>
    <t>7590585364</t>
  </si>
  <si>
    <t>Uzemnění trubky svorkou SJ 01 - očištění zemnících bodů, rozměření a odříznutí zemnícího vodiče, roznesení podpěr, upevnění drátu pomocí svorek na stožár, kotvení na hromosvod</t>
  </si>
  <si>
    <t>-1051582372</t>
  </si>
  <si>
    <t>343</t>
  </si>
  <si>
    <t>7590585370</t>
  </si>
  <si>
    <t>Uzemnění trubky ST 09 - očištění zemnících bodů, rozměření a odříznutí zemnícího vodiče, roznesení podpěr, upevnění drátu pomocí svorek na stožár, kotvení na hromosvod</t>
  </si>
  <si>
    <t>1201777588</t>
  </si>
  <si>
    <t>344</t>
  </si>
  <si>
    <t>7592525083</t>
  </si>
  <si>
    <t>Softwarové práce na zařízení integračního koncentrátoru InK DDTS ŽDC TLS ASHS v počtu čidel na ústřednu do 4 kusů - SW úprava, doplnění, kontrola, zkouška nebo integrace signálů z energetických a elektrotechnických systémů stažených do jednoho PLC do integračního koncentrátoru</t>
  </si>
  <si>
    <t>-1785725541</t>
  </si>
  <si>
    <t>345</t>
  </si>
  <si>
    <t>7592525085</t>
  </si>
  <si>
    <t>Softwarové práce na zařízení integračního koncentrátoru InK DDTS ŽDC TLS ASHS v počtu čidel na ústřednu přes 4 do 8 kusů - SW úprava, doplnění, kontrola, zkouška nebo integrace signálů z energetických a elektrotechnických systémů stažených do jednoho PLC do integračního koncentrátoru</t>
  </si>
  <si>
    <t>1973514826</t>
  </si>
  <si>
    <t>346</t>
  </si>
  <si>
    <t>7593315214</t>
  </si>
  <si>
    <t>Montáž skříně s otočným rámem - usazení skříně na místě určení, zapojení</t>
  </si>
  <si>
    <t>391835804</t>
  </si>
  <si>
    <t>347</t>
  </si>
  <si>
    <t>7593315260</t>
  </si>
  <si>
    <t>Montáž kabelového roštu délky 800, 1440 nebo 1680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</si>
  <si>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406411632</t>
  </si>
  <si>
    <t>348</t>
  </si>
  <si>
    <t>7593315270</t>
  </si>
  <si>
    <t>Montáž kabelového roštu pro volné/pevné uložení šířky 53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</si>
  <si>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1073905706</t>
  </si>
  <si>
    <t>349</t>
  </si>
  <si>
    <t>7593315310</t>
  </si>
  <si>
    <t>Montáž skříně rozvodné na omítku SNO 3</t>
  </si>
  <si>
    <t>-101895313</t>
  </si>
  <si>
    <t>350</t>
  </si>
  <si>
    <t>7593315320</t>
  </si>
  <si>
    <t>Montáž translátoru</t>
  </si>
  <si>
    <t>625970561</t>
  </si>
  <si>
    <t>351</t>
  </si>
  <si>
    <t>7593315390</t>
  </si>
  <si>
    <t>Montáž panelu (kazety, vany desek plošných spojů) plast do RACKU 19"</t>
  </si>
  <si>
    <t>1810173080</t>
  </si>
  <si>
    <t>352</t>
  </si>
  <si>
    <t>7593315392</t>
  </si>
  <si>
    <t>Montáž panelu do RACKU 19"</t>
  </si>
  <si>
    <t>1337935196</t>
  </si>
  <si>
    <t>353</t>
  </si>
  <si>
    <t>7593315405</t>
  </si>
  <si>
    <t>Montáž rámu (kazety, vany desek plošných spojů) na stěnu</t>
  </si>
  <si>
    <t>1858839273</t>
  </si>
  <si>
    <t>354</t>
  </si>
  <si>
    <t>7593325010</t>
  </si>
  <si>
    <t>Montáž do LSA pásku bleskojistky</t>
  </si>
  <si>
    <t>-707688159</t>
  </si>
  <si>
    <t>355</t>
  </si>
  <si>
    <t>7593325015</t>
  </si>
  <si>
    <t>Montáž do LSA pásku přepěťové ochrany</t>
  </si>
  <si>
    <t>1034403291</t>
  </si>
  <si>
    <t>356</t>
  </si>
  <si>
    <t>7593505030</t>
  </si>
  <si>
    <t>Montáž protipožární přepážky vodorovné uložení do 100 žil - ovinutí kabelu ohnivzdornou páskou, zajištení pásky proti rozvinutí ocelovým drátem</t>
  </si>
  <si>
    <t>-819579306</t>
  </si>
  <si>
    <t>357</t>
  </si>
  <si>
    <t>7593505050</t>
  </si>
  <si>
    <t>Montáž protipožární přepážky svislé uložení do 100 žil - ovinutí kabelu ohnivzdornou páskou, zajištení pásky proti rozvinutí ocelovým drátem</t>
  </si>
  <si>
    <t>180999253</t>
  </si>
  <si>
    <t>358</t>
  </si>
  <si>
    <t>7593505110</t>
  </si>
  <si>
    <t>Zatažení ochranné trubky HFX 20 uvnitř objektu</t>
  </si>
  <si>
    <t>-528460544</t>
  </si>
  <si>
    <t>359</t>
  </si>
  <si>
    <t>7593505132</t>
  </si>
  <si>
    <t>Zakrytí kabelu HDPE plastovou deskou (bez desky)</t>
  </si>
  <si>
    <t>-1230949965</t>
  </si>
  <si>
    <t>360</t>
  </si>
  <si>
    <t>7593505134</t>
  </si>
  <si>
    <t>Zakrytí kabelu resp. trubek výstražnou fólií (bez fólie)</t>
  </si>
  <si>
    <t>1830342874</t>
  </si>
  <si>
    <t>361</t>
  </si>
  <si>
    <t>7593505200</t>
  </si>
  <si>
    <t>Uložení HDPE trubky pro optický kabel do kabelového žlabu</t>
  </si>
  <si>
    <t>361850125</t>
  </si>
  <si>
    <t>362</t>
  </si>
  <si>
    <t>7593505202</t>
  </si>
  <si>
    <t>Uložení HDPE trubky pro optický kabel do výkopu bez zřízení lože a bez krytí</t>
  </si>
  <si>
    <t>1135967458</t>
  </si>
  <si>
    <t>363</t>
  </si>
  <si>
    <t>7593505210</t>
  </si>
  <si>
    <t>Montáž ochranné trubky pro optický kabel průměr 40 mm pro SZZ - práce spojené s montáží specifikované kabelizace specifikovaným způsobem</t>
  </si>
  <si>
    <t>-1039003772</t>
  </si>
  <si>
    <t>364</t>
  </si>
  <si>
    <t>7593505212</t>
  </si>
  <si>
    <t>Montáž ochranné trubky pro optický kabel HFXP na rošt - práce spojené s montáží specifikované kabelizace specifikovaným způsobem</t>
  </si>
  <si>
    <t>-1815119685</t>
  </si>
  <si>
    <t>365</t>
  </si>
  <si>
    <t>7593505290</t>
  </si>
  <si>
    <t>Zafukování optického kabelu obsazené</t>
  </si>
  <si>
    <t>-1831665572</t>
  </si>
  <si>
    <t>366</t>
  </si>
  <si>
    <t>7593505292</t>
  </si>
  <si>
    <t>Zafukování optického kabelu HDPE</t>
  </si>
  <si>
    <t>867155109</t>
  </si>
  <si>
    <t>367</t>
  </si>
  <si>
    <t>7593505310</t>
  </si>
  <si>
    <t>Zatažení optického kabelu do ochranné HDPE trubky</t>
  </si>
  <si>
    <t>2000294221</t>
  </si>
  <si>
    <t>368</t>
  </si>
  <si>
    <t>7593505320</t>
  </si>
  <si>
    <t>Uložení optického kabelu na rošt do 12 vláken</t>
  </si>
  <si>
    <t>-1452068202</t>
  </si>
  <si>
    <t>369</t>
  </si>
  <si>
    <t>7593505330</t>
  </si>
  <si>
    <t>Uložení optického kabelu do žlabu/trubky/lišty do 12 vláken</t>
  </si>
  <si>
    <t>1266225220</t>
  </si>
  <si>
    <t>370</t>
  </si>
  <si>
    <t>7596615034</t>
  </si>
  <si>
    <t>Montáž hodin hlavních HSH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</si>
  <si>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-1070217004</t>
  </si>
  <si>
    <t>371</t>
  </si>
  <si>
    <t>7598085275</t>
  </si>
  <si>
    <t>Měření svodu</t>
  </si>
  <si>
    <t>-407348111</t>
  </si>
  <si>
    <t>372</t>
  </si>
  <si>
    <t>7598095005</t>
  </si>
  <si>
    <t>Změření zemního odporu</t>
  </si>
  <si>
    <t>294683502</t>
  </si>
  <si>
    <t>373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</si>
  <si>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</si>
  <si>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</si>
  <si>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-2006097570</t>
  </si>
  <si>
    <t>374</t>
  </si>
  <si>
    <t>7598095649</t>
  </si>
  <si>
    <t>Vyhotovení revizní zprávy HZ - hodinové zařízení - vykonání prohlídky a zkoušky pro napájení elektrického zařízení včetně vyhotovení revizní zprávy podle vyhl. 100/1995 Sb. a norem ČSN</t>
  </si>
  <si>
    <t>1690857452</t>
  </si>
  <si>
    <t>375</t>
  </si>
  <si>
    <t>7598095651</t>
  </si>
  <si>
    <t>Vyhotovení revizní zprávy RZ - rozhlasové zařízení - vykonání prohlídky a zkoušky pro napájení elektrického zařízení včetně vyhotovení revizní zprávy podle vyhl. 100/1995 Sb. a norem ČSN</t>
  </si>
  <si>
    <t>1953292204</t>
  </si>
  <si>
    <t>376</t>
  </si>
  <si>
    <t>7598095663</t>
  </si>
  <si>
    <t>Vyhotovení revizní zprávy kabelová přípojka - vykonání prohlídky a zkoušky pro napájení elektrického zařízení včetně vyhotovení revizní zprávy podle vyhl. 100/1995 Sb. a norem ČSN</t>
  </si>
  <si>
    <t>1424575071</t>
  </si>
  <si>
    <t>377</t>
  </si>
  <si>
    <t>7491152021</t>
  </si>
  <si>
    <t>Montáž trubek pevných elektroinstalačních tuhých plastových bezhalogenových (HF) uložených pevně průměru do 50 mm - včetně naznačení trasy, rozměření, řezání trubek, kladení, osazení, zajištění a upevnění</t>
  </si>
  <si>
    <t>-611968012</t>
  </si>
  <si>
    <t>378</t>
  </si>
  <si>
    <t>7491153011</t>
  </si>
  <si>
    <t>Montáž trubek kovových elektroinstalačních uložených volně nebo pevně ohebných průměru do 48 mm - včetně naznačení trasy, rozměření, řezání trubek, kladení, osazení, zajištění a upevnění</t>
  </si>
  <si>
    <t>-232818877</t>
  </si>
  <si>
    <t>379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</si>
  <si>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</si>
  <si>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</si>
  <si>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2046878134</t>
  </si>
  <si>
    <t>380</t>
  </si>
  <si>
    <t>7491252025</t>
  </si>
  <si>
    <t>Montáž krabic elektroinstalačních, rozvodek - bez zapojení krabice instalační pod omítku 125x125 včetně svorkovnice a víka - včetně zhotovení otvoru</t>
  </si>
  <si>
    <t>1119006980</t>
  </si>
  <si>
    <t>381</t>
  </si>
  <si>
    <t>7491252060</t>
  </si>
  <si>
    <t>Montáž krabic elektroinstalačních, rozvodek - bez zapojení rozvodky krabicové kovové typ AA2, 100x100, do 4xP21 - včetně zhotovení otvoru</t>
  </si>
  <si>
    <t>179992888</t>
  </si>
  <si>
    <t>382</t>
  </si>
  <si>
    <t>7491552022</t>
  </si>
  <si>
    <t>Montáž protipožárních ucpávek a tmelů protipožární ucpávka kabelového prostupu, průměru do 200 mm, do EI 90 min. - protipožární ucpávky včetně příslušenství, vyhotovení a dodání atestu</t>
  </si>
  <si>
    <t>-870768642</t>
  </si>
  <si>
    <t>383</t>
  </si>
  <si>
    <t>7491651035</t>
  </si>
  <si>
    <t>Montáž vnitřního uzemnění ochranné pospojování pevně vodič Cu 4-16 mm2</t>
  </si>
  <si>
    <t>1522357486</t>
  </si>
  <si>
    <t>384</t>
  </si>
  <si>
    <t>7492756020</t>
  </si>
  <si>
    <t>Pomocné práce pro montáž kabelů montáž označovacího štítku na kabel</t>
  </si>
  <si>
    <t>-1051470961</t>
  </si>
  <si>
    <t>385</t>
  </si>
  <si>
    <t>7492756040</t>
  </si>
  <si>
    <t>Pomocné práce pro montáž kabelů zatažení kabelů do chráničky do 4 kg/m</t>
  </si>
  <si>
    <t>-279453999</t>
  </si>
  <si>
    <t>386</t>
  </si>
  <si>
    <t>7492756042</t>
  </si>
  <si>
    <t>Pomocné práce pro montáž kabelů zatažení kabelů do chráničky nad 4 kg/m</t>
  </si>
  <si>
    <t>-1980844655</t>
  </si>
  <si>
    <t>387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</si>
  <si>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</si>
  <si>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</si>
  <si>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-926784831</t>
  </si>
  <si>
    <t>388</t>
  </si>
  <si>
    <t>7494351010</t>
  </si>
  <si>
    <t>Montáž jističů (do 10 kA) jednopólových do 20 A</t>
  </si>
  <si>
    <t>183532789</t>
  </si>
  <si>
    <t>389</t>
  </si>
  <si>
    <t>7494351012</t>
  </si>
  <si>
    <t>Montáž jističů (do 10 kA) jednopólových přes 20 do 63 A</t>
  </si>
  <si>
    <t>421696601</t>
  </si>
  <si>
    <t>390</t>
  </si>
  <si>
    <t>7494351020</t>
  </si>
  <si>
    <t>Montáž jističů (do 10 kA) dvoupólových nebo 1+N pólových do 20 A</t>
  </si>
  <si>
    <t>25171152</t>
  </si>
  <si>
    <t>391</t>
  </si>
  <si>
    <t>7496652010</t>
  </si>
  <si>
    <t>Montáž usměrňovačů/nabíječů do 230/110 V DC do 230 V - včetně propojení silových a ovládacích kabelů, nastavení a seřízení usměrňovače, provedení zkoušek, dodání atestů a revizních zpráv</t>
  </si>
  <si>
    <t>1989431534</t>
  </si>
  <si>
    <t>392</t>
  </si>
  <si>
    <t>7496652015</t>
  </si>
  <si>
    <t>Montáž usměrňovačů/nabíječů do 3x400/110 V DC - včetně propojení silových a ovládacích kabelů, nastavení a seřízení usměrňovače, provedení zkoušek, dodání atestů a revizních zpráv</t>
  </si>
  <si>
    <t>-1875059727</t>
  </si>
  <si>
    <t>393</t>
  </si>
  <si>
    <t>7496653010</t>
  </si>
  <si>
    <t>Montáž měničů do 110/24 V DC - včetně propojení silových a ovládacích kabelů, nastavení a seřízení měniče, provedení zkoušek, dodání atestů a revizních zpráv</t>
  </si>
  <si>
    <t>283049678</t>
  </si>
  <si>
    <t>394</t>
  </si>
  <si>
    <t>7496654010</t>
  </si>
  <si>
    <t>Montáž UPS 230/230V AC do 230 V - včetně baterií, propojení silových a ovládacích kabelů, nastavení a seřízení UPS, provedení zkoušek, dodání atestů a revizních zpráv</t>
  </si>
  <si>
    <t>-414134558</t>
  </si>
  <si>
    <t>395</t>
  </si>
  <si>
    <t>7496655010</t>
  </si>
  <si>
    <t>Montáž staničních baterií (akumulátorů) gelových do 12 V do 20 Ah - montáž článků akumulátorové baterie včetně proudových propojek, propojení, kontrola spojů, provedení zkoušek, dodání atestů a revizních zpráv</t>
  </si>
  <si>
    <t>929271086</t>
  </si>
  <si>
    <t>396</t>
  </si>
  <si>
    <t>7496655012</t>
  </si>
  <si>
    <t>Montáž staničních baterií (akumulátorů) gelových do 12 V přes 20 do 40 Ah - montáž článků akumulátorové baterie včetně proudových propojek, propojení, kontrola spojů, provedení zkoušek, dodání atestů a revizních zpráv</t>
  </si>
  <si>
    <t>-1412929472</t>
  </si>
  <si>
    <t>397</t>
  </si>
  <si>
    <t>7498356094</t>
  </si>
  <si>
    <t>Montáž dálkové diagnostiky TS ŽDC konfigurace prvku sdělovacího zařízení</t>
  </si>
  <si>
    <t>-803192060</t>
  </si>
  <si>
    <t>398</t>
  </si>
  <si>
    <t>7498356280</t>
  </si>
  <si>
    <t>Montáž dálkové diagnostiky TS ŽDC kompletní doplnění SW InS o jeden nový TLS - doplnění aplikačního a programového vybavení integračního serveru InS; doplnění dispečerské klientské aplikaci pro dohled TLS</t>
  </si>
  <si>
    <t>-1645224791</t>
  </si>
  <si>
    <t>399</t>
  </si>
  <si>
    <t>7498356290</t>
  </si>
  <si>
    <t>Montáž dálkové diagnostiky TS ŽDC kompletní doplnění SW TeS o jeden nový TLS - doplnění aplikačního a programového vybavení integračního serveru InS; doplnění dispečerské klientské aplikaci pro dohled TLS</t>
  </si>
  <si>
    <t>1834549462</t>
  </si>
  <si>
    <t>400</t>
  </si>
  <si>
    <t>7499252752</t>
  </si>
  <si>
    <t>Vyhotovení pravidelné revizní zprávy pro jednotlivé technologie hodinová sazba revizního technika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</si>
  <si>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</si>
  <si>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-1185563255</t>
  </si>
  <si>
    <t>401</t>
  </si>
  <si>
    <t>7593315330</t>
  </si>
  <si>
    <t>Montáž datové skříně rack</t>
  </si>
  <si>
    <t>-1757755811</t>
  </si>
  <si>
    <t>402</t>
  </si>
  <si>
    <t>7595115010</t>
  </si>
  <si>
    <t>Montáž telefonního přístroje digitálního - montáž na určené místo, zapojení přívodů, přezkoušení funkce</t>
  </si>
  <si>
    <t>-339598283</t>
  </si>
  <si>
    <t>403</t>
  </si>
  <si>
    <t>7595115120</t>
  </si>
  <si>
    <t>Instalace a konfigurace MB převodníku</t>
  </si>
  <si>
    <t>63160197</t>
  </si>
  <si>
    <t>404</t>
  </si>
  <si>
    <t>7595115130</t>
  </si>
  <si>
    <t>Instalace a konfigurace IP telefonu s expansion modulem</t>
  </si>
  <si>
    <t>1519426107</t>
  </si>
  <si>
    <t>405</t>
  </si>
  <si>
    <t>7595215140</t>
  </si>
  <si>
    <t>Montáž PBX (elektronické, digitální, VoIP, GSM-GW…) instalace a konfigurace PBX expertní</t>
  </si>
  <si>
    <t>-1963238092</t>
  </si>
  <si>
    <t>406</t>
  </si>
  <si>
    <t>7595215145</t>
  </si>
  <si>
    <t>Montáž PBX (elektronické, digitální, VoIP, GSM-GW…) instalace a konfigurace PBX rozšířená</t>
  </si>
  <si>
    <t>-225498423</t>
  </si>
  <si>
    <t>407</t>
  </si>
  <si>
    <t>7595513010</t>
  </si>
  <si>
    <t>Rekonfigurace dispečerského terminálu</t>
  </si>
  <si>
    <t>-2047754795</t>
  </si>
  <si>
    <t>408</t>
  </si>
  <si>
    <t>7595605140</t>
  </si>
  <si>
    <t>Montáž modulu SFP - media převodníku do switche</t>
  </si>
  <si>
    <t>-820627234</t>
  </si>
  <si>
    <t>409</t>
  </si>
  <si>
    <t>7595605150</t>
  </si>
  <si>
    <t>Montáž modemu, převodníku, repeatru instalace a konfigurace mediakonvertoru</t>
  </si>
  <si>
    <t>922576070</t>
  </si>
  <si>
    <t>410</t>
  </si>
  <si>
    <t>7595605155</t>
  </si>
  <si>
    <t>Montáž modemu, převodníku, repeatru instalace a konfigurace modemu</t>
  </si>
  <si>
    <t>2002432353</t>
  </si>
  <si>
    <t>411</t>
  </si>
  <si>
    <t>7595605185</t>
  </si>
  <si>
    <t>Montáž routeru (směrovače), switche (přepínače) a huby (rozbočovače) instalace a konfigurace switche L2 upevněného - expertní</t>
  </si>
  <si>
    <t>1812646173</t>
  </si>
  <si>
    <t>412</t>
  </si>
  <si>
    <t>7596005250</t>
  </si>
  <si>
    <t>Montáž RV3 serveru AŽD 004</t>
  </si>
  <si>
    <t>403389558</t>
  </si>
  <si>
    <t>413</t>
  </si>
  <si>
    <t>7596005260</t>
  </si>
  <si>
    <t>Oživení RV3 serveru AŽD 004 DCom</t>
  </si>
  <si>
    <t>-1007052956</t>
  </si>
  <si>
    <t>414</t>
  </si>
  <si>
    <t>7596315020</t>
  </si>
  <si>
    <t>Montáž rozhlasové ústředny AŽD RU85 do stojanové řady - včetně připojení, seřízení a přezkoušení funkce</t>
  </si>
  <si>
    <t>787051597</t>
  </si>
  <si>
    <t>415</t>
  </si>
  <si>
    <t>7596315030</t>
  </si>
  <si>
    <t>Montáž rozhlasové ústředny do 19' stojanu - včetně připojení, seřízení a přezkoušení funkce</t>
  </si>
  <si>
    <t>1048254317</t>
  </si>
  <si>
    <t>416</t>
  </si>
  <si>
    <t>7596315040</t>
  </si>
  <si>
    <t>Montáž rozhlasového zařízení pro neobsluhované zastávky řídící stanice - včetně připojení, seřízení a přezkoušení funkce</t>
  </si>
  <si>
    <t>831636134</t>
  </si>
  <si>
    <t>417</t>
  </si>
  <si>
    <t>7596315045</t>
  </si>
  <si>
    <t>Montáž rozhlasového zařízení pro neobsluhované zastávky nebo stanice do venkovní skříně - včetně připojení, seřízení a přezkoušení funkce</t>
  </si>
  <si>
    <t>-1264764924</t>
  </si>
  <si>
    <t>418</t>
  </si>
  <si>
    <t>7596315050</t>
  </si>
  <si>
    <t>Montáž rozhlasového zařízení pro neobsluhované zastávky nebo stanice do vnitřní skříně - včetně připojení, seřízení a přezkoušení funkce</t>
  </si>
  <si>
    <t>-19969871</t>
  </si>
  <si>
    <t>419</t>
  </si>
  <si>
    <t>7596315060</t>
  </si>
  <si>
    <t>Montáž modulu pro monitorování napětí 100 V na lince, regulovatelného</t>
  </si>
  <si>
    <t>420399593</t>
  </si>
  <si>
    <t>420</t>
  </si>
  <si>
    <t>7596335010</t>
  </si>
  <si>
    <t>Montáž skříně závěrů na rozhlasový stožár</t>
  </si>
  <si>
    <t>66224770</t>
  </si>
  <si>
    <t>421</t>
  </si>
  <si>
    <t>7596335020</t>
  </si>
  <si>
    <t>Montáž ochranné trubky skříně závěrů</t>
  </si>
  <si>
    <t>-1861406511</t>
  </si>
  <si>
    <t>422</t>
  </si>
  <si>
    <t>7596335030</t>
  </si>
  <si>
    <t>Montáž reproduktoru na ocelový stožár - upevnění reprodukturu na připravné body nebo konstrukci, připojení k vedení, nastavení optimální hlasitosti, směrování a odzkoušení ozvučení</t>
  </si>
  <si>
    <t>-2114826296</t>
  </si>
  <si>
    <t>423</t>
  </si>
  <si>
    <t>7596335040</t>
  </si>
  <si>
    <t>Montáž reproduktoru skříňového na závěsu - upevnění reprodukturu na připravné body nebo konstrukci, připojení k vedení, nastavení optimální hlasitosti, směrování a odzkoušení ozvučení</t>
  </si>
  <si>
    <t>2069196417</t>
  </si>
  <si>
    <t>424</t>
  </si>
  <si>
    <t>7596335045</t>
  </si>
  <si>
    <t>Montáž reproduktoru směrového, tlakového - upevnění reprodukturu na připravné body nebo konstrukci, připojení k vedení, nastavení optimální hlasitosti, směrování a odzkoušení ozvučení</t>
  </si>
  <si>
    <t>-307465202</t>
  </si>
  <si>
    <t>425</t>
  </si>
  <si>
    <t>7596335070</t>
  </si>
  <si>
    <t>Montáž převodního transformátoru 6 W</t>
  </si>
  <si>
    <t>-1182737172</t>
  </si>
  <si>
    <t>426</t>
  </si>
  <si>
    <t>7596335090</t>
  </si>
  <si>
    <t>Montáž konzoly pro reproduktor do stěny</t>
  </si>
  <si>
    <t>276755913</t>
  </si>
  <si>
    <t>427</t>
  </si>
  <si>
    <t>7596335095</t>
  </si>
  <si>
    <t>Montáž konzoly pro reproduktor na železnou konstrukci</t>
  </si>
  <si>
    <t>-353739688</t>
  </si>
  <si>
    <t>428</t>
  </si>
  <si>
    <t>7596337010</t>
  </si>
  <si>
    <t>Demontáž skříně závěrů na rozhlasový stožár</t>
  </si>
  <si>
    <t>-2011983756</t>
  </si>
  <si>
    <t>429</t>
  </si>
  <si>
    <t>7596337030</t>
  </si>
  <si>
    <t>Demontáž reproduktoru</t>
  </si>
  <si>
    <t>436166767</t>
  </si>
  <si>
    <t>430</t>
  </si>
  <si>
    <t>7596337090</t>
  </si>
  <si>
    <t>Demontáž konzoly pro reproduktor</t>
  </si>
  <si>
    <t>897930418</t>
  </si>
  <si>
    <t>431</t>
  </si>
  <si>
    <t>7596515010</t>
  </si>
  <si>
    <t>Montáž PC pro informační zařízení řídící jednotka - včetně připojení, seřízení a přezkoušení funkce</t>
  </si>
  <si>
    <t>625885508</t>
  </si>
  <si>
    <t>432</t>
  </si>
  <si>
    <t>7596515030</t>
  </si>
  <si>
    <t>Konfigurace a oživení informačního zařízení pro cestující</t>
  </si>
  <si>
    <t>-1853984920</t>
  </si>
  <si>
    <t>433</t>
  </si>
  <si>
    <t>7596515050</t>
  </si>
  <si>
    <t>Montáž převodníku RS232/485 nebo RS232/Ethernet</t>
  </si>
  <si>
    <t>-1143740746</t>
  </si>
  <si>
    <t>434</t>
  </si>
  <si>
    <t>7596515060</t>
  </si>
  <si>
    <t>Montáž převodníku mezi řídící jednotkou a rozhlasovou ústřednou</t>
  </si>
  <si>
    <t>-1104912866</t>
  </si>
  <si>
    <t>435</t>
  </si>
  <si>
    <t>7596525056</t>
  </si>
  <si>
    <t>Montáž nástupištní tabule zavěšením do třmenů hmotnosti tabule jednotlivě do 200 kg - včetně připojení, seřízení a přezkoušení funkce</t>
  </si>
  <si>
    <t>-652927648</t>
  </si>
  <si>
    <t>436</t>
  </si>
  <si>
    <t>7596527014</t>
  </si>
  <si>
    <t>Demontáž informační tabule z nosné konstrukce hmotnosti tabule jednotlivě do 300 kg</t>
  </si>
  <si>
    <t>-233908080</t>
  </si>
  <si>
    <t>437</t>
  </si>
  <si>
    <t>7596545010</t>
  </si>
  <si>
    <t>Montáž obrazovky (plazmové, LCD, LED) úhlopříčky do 22" - včetně připojení, seřízení a přezkoušení funkce</t>
  </si>
  <si>
    <t>351485688</t>
  </si>
  <si>
    <t>438</t>
  </si>
  <si>
    <t>7596545015</t>
  </si>
  <si>
    <t>Montáž obrazovky (plazmové, LCD, LED) úhlopříčky přes 22" do 46"</t>
  </si>
  <si>
    <t>219867625</t>
  </si>
  <si>
    <t>439</t>
  </si>
  <si>
    <t>7596545020</t>
  </si>
  <si>
    <t>Montáž obrazovky (plazmové, LCD, LED) úhlopříčky přes 46"</t>
  </si>
  <si>
    <t>917761017</t>
  </si>
  <si>
    <t>440</t>
  </si>
  <si>
    <t>7596545030</t>
  </si>
  <si>
    <t>Montáž ochranného krytu na obrazovky (plazmové, LCD, LED) úhlopříčky obrazovky do 46"</t>
  </si>
  <si>
    <t>262127626</t>
  </si>
  <si>
    <t>441</t>
  </si>
  <si>
    <t>7596545035</t>
  </si>
  <si>
    <t>Montáž ochranného krytu na obrazovky (plazmové, LCD, LED) úhlopříčky obrazovky přes 46"</t>
  </si>
  <si>
    <t>-1285002490</t>
  </si>
  <si>
    <t>442</t>
  </si>
  <si>
    <t>7596545050</t>
  </si>
  <si>
    <t>Montáž světelného informačního panelu s LED - včetně připojení, seřízení a přezkoušení funkce</t>
  </si>
  <si>
    <t>1569638252</t>
  </si>
  <si>
    <t>443</t>
  </si>
  <si>
    <t>7596547010</t>
  </si>
  <si>
    <t>Demontáž obrazovky (plazmové, LCD, LED)</t>
  </si>
  <si>
    <t>-213383965</t>
  </si>
  <si>
    <t>444</t>
  </si>
  <si>
    <t>7596547030</t>
  </si>
  <si>
    <t>Demontáž ochraného krytu na obrazovky (plazmové, LCD, LED)</t>
  </si>
  <si>
    <t>139201985</t>
  </si>
  <si>
    <t>445</t>
  </si>
  <si>
    <t>7596547050</t>
  </si>
  <si>
    <t>Demontáž světelného informačního panelu s LED</t>
  </si>
  <si>
    <t>-693671852</t>
  </si>
  <si>
    <t>446</t>
  </si>
  <si>
    <t>7596555010</t>
  </si>
  <si>
    <t>Montáž majáčku digitálního hlasového (DHM) - včetně připojení, seřízení a přezkoušení funkce</t>
  </si>
  <si>
    <t>-891097039</t>
  </si>
  <si>
    <t>447</t>
  </si>
  <si>
    <t>7596555015</t>
  </si>
  <si>
    <t>Montáž majáčku orientačního hlasového (OHM) - včetně připojení, seřízení a přezkoušení funkce</t>
  </si>
  <si>
    <t>1855733853</t>
  </si>
  <si>
    <t>448</t>
  </si>
  <si>
    <t>7596555020</t>
  </si>
  <si>
    <t>Montáž majáčku akustického orientačního (AOM) - včetně připojení, seřízení a přezkoušení funkce</t>
  </si>
  <si>
    <t>1281694509</t>
  </si>
  <si>
    <t>449</t>
  </si>
  <si>
    <t>7596555030</t>
  </si>
  <si>
    <t>Montáž orientačního zvukového modulu (OZM)</t>
  </si>
  <si>
    <t>-1193121907</t>
  </si>
  <si>
    <t>450</t>
  </si>
  <si>
    <t>7596615010</t>
  </si>
  <si>
    <t>Montáž přijímače DCF - úplná montáž na předem připravené úchytné body nebo na konstrukci, zapojení přívodů, přezkoušení funkce</t>
  </si>
  <si>
    <t>1384393694</t>
  </si>
  <si>
    <t>451</t>
  </si>
  <si>
    <t>7596615020</t>
  </si>
  <si>
    <t>Montáž linkového rozvaděče RL2 - úplná montáž na předem připravené úchytné body nebo na konstrukci, zapojení přívodů, přezkoušení funkce</t>
  </si>
  <si>
    <t>312456650</t>
  </si>
  <si>
    <t>452</t>
  </si>
  <si>
    <t>7596615036</t>
  </si>
  <si>
    <t>Montáž hodin hlavních HH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</si>
  <si>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-928548959</t>
  </si>
  <si>
    <t>453</t>
  </si>
  <si>
    <t>7596617010</t>
  </si>
  <si>
    <t>Demontáž přijímače DCF</t>
  </si>
  <si>
    <t>243932946</t>
  </si>
  <si>
    <t>454</t>
  </si>
  <si>
    <t>7596617020</t>
  </si>
  <si>
    <t>Demontáž linkového rozvaděče RL2</t>
  </si>
  <si>
    <t>229777266</t>
  </si>
  <si>
    <t>455</t>
  </si>
  <si>
    <t>7596617036</t>
  </si>
  <si>
    <t>Demontáž hodin hlavních HH 3</t>
  </si>
  <si>
    <t>-1213552469</t>
  </si>
  <si>
    <t>456</t>
  </si>
  <si>
    <t>7596625010</t>
  </si>
  <si>
    <t>Montáž hodin podružných 1-stranných - úplná montáž na předem připravené úchytné body nebo na konstrukci, zapojení přívodů, přezkoušení funkce, nastavení na jednotný čas</t>
  </si>
  <si>
    <t>-2086449318</t>
  </si>
  <si>
    <t>457</t>
  </si>
  <si>
    <t>7596625015</t>
  </si>
  <si>
    <t>Montáž hodin podružných 2-stranných - úplná montáž na předem připravené úchytné body nebo na konstrukci, zapojení přívodů, přezkoušení funkce, nastavení na jednotný čas</t>
  </si>
  <si>
    <t>-308845741</t>
  </si>
  <si>
    <t>458</t>
  </si>
  <si>
    <t>7596625030</t>
  </si>
  <si>
    <t>Montáž hodin digitálních - úplná montáž na předem připravené úchytné body nebo na konstrukci, zapojení přívodů, přezkoušení funkce, nastavení na jednotný čas</t>
  </si>
  <si>
    <t>1641630712</t>
  </si>
  <si>
    <t>459</t>
  </si>
  <si>
    <t>7596627010</t>
  </si>
  <si>
    <t>Demontáž hodin podružných 1-stranných</t>
  </si>
  <si>
    <t>883389301</t>
  </si>
  <si>
    <t>460</t>
  </si>
  <si>
    <t>7596627015</t>
  </si>
  <si>
    <t>Demontáž hodin podružných 2-stranných</t>
  </si>
  <si>
    <t>-1861664970</t>
  </si>
  <si>
    <t>461</t>
  </si>
  <si>
    <t>7596627030</t>
  </si>
  <si>
    <t>Demontáž hodin digitálních</t>
  </si>
  <si>
    <t>-316091085</t>
  </si>
  <si>
    <t>462</t>
  </si>
  <si>
    <t>7596735015</t>
  </si>
  <si>
    <t>Montáž kamery v krytu - posazení na konzoli, přišroubování, připojení napájení, zapojení konektoru ovládacího, mechanické nastavení, utěsnění šroubů a přívodů, úprava a zaizolování</t>
  </si>
  <si>
    <t>-751695796</t>
  </si>
  <si>
    <t>463</t>
  </si>
  <si>
    <t>7596735050</t>
  </si>
  <si>
    <t>Montáž a provedení kamerové zkoušky</t>
  </si>
  <si>
    <t>-2130629287</t>
  </si>
  <si>
    <t>464</t>
  </si>
  <si>
    <t>7596735060</t>
  </si>
  <si>
    <t>Zprovoznění kamery vnitřní</t>
  </si>
  <si>
    <t>-47785148</t>
  </si>
  <si>
    <t>465</t>
  </si>
  <si>
    <t>7596735065</t>
  </si>
  <si>
    <t>Zprovoznění kamery venkovní</t>
  </si>
  <si>
    <t>900667036</t>
  </si>
  <si>
    <t>466</t>
  </si>
  <si>
    <t>7596735070</t>
  </si>
  <si>
    <t>Zprovoznění kamery dálkově ovládané</t>
  </si>
  <si>
    <t>1672377815</t>
  </si>
  <si>
    <t>467</t>
  </si>
  <si>
    <t>7596735225</t>
  </si>
  <si>
    <t>Nastavení a oživení kamerového systému 1 kamera PTZ</t>
  </si>
  <si>
    <t>1701048307</t>
  </si>
  <si>
    <t>468</t>
  </si>
  <si>
    <t>7596735240</t>
  </si>
  <si>
    <t>Instalace vzdáleného klienta kamerového systému</t>
  </si>
  <si>
    <t>1674161445</t>
  </si>
  <si>
    <t>469</t>
  </si>
  <si>
    <t>7596737010</t>
  </si>
  <si>
    <t>Demontáž kamery bez krytu</t>
  </si>
  <si>
    <t>399276344</t>
  </si>
  <si>
    <t>470</t>
  </si>
  <si>
    <t>7596737015</t>
  </si>
  <si>
    <t>Demontáž kamery z krytu</t>
  </si>
  <si>
    <t>503789402</t>
  </si>
  <si>
    <t>471</t>
  </si>
  <si>
    <t>7596815030</t>
  </si>
  <si>
    <t>Montáž zapojovače elektronického SEZ, ETZ 1, Kapsch, HiPath, TTC - úplná montáž skříně, ovládací soupravy, napájecího a uzemňovacího vedení (bez dodání vodičů), zřízení slaboproudého rozvodu, zapojení a vyzkoušení</t>
  </si>
  <si>
    <t>568819517</t>
  </si>
  <si>
    <t>472</t>
  </si>
  <si>
    <t>7596815095</t>
  </si>
  <si>
    <t>Montáž zapojovače svírkového (náhradního) pro 20 okruhů - úplná montáž, připevnění na místo určení, zatažení kabelů, zhotovení formy, připojení napájení, vyzkoušení zařízení</t>
  </si>
  <si>
    <t>-123371031</t>
  </si>
  <si>
    <t>473</t>
  </si>
  <si>
    <t>7596815110</t>
  </si>
  <si>
    <t>Připojení telefonního zapojovače na PC</t>
  </si>
  <si>
    <t>-1304216450</t>
  </si>
  <si>
    <t>474</t>
  </si>
  <si>
    <t>7596917030</t>
  </si>
  <si>
    <t>Demontáž telefonních objektů VTO 3 - 11</t>
  </si>
  <si>
    <t>-22836985</t>
  </si>
  <si>
    <t>475</t>
  </si>
  <si>
    <t>7596925030</t>
  </si>
  <si>
    <t>Montáž kabelové skříně Krone KVZ 59 m1 - m2 se soklem - usazení skříně a zatažení kabelů</t>
  </si>
  <si>
    <t>379035526</t>
  </si>
  <si>
    <t>476</t>
  </si>
  <si>
    <t>7596955020</t>
  </si>
  <si>
    <t>Montáž stožáru rozhlasového na betonový základ - včetně zatažení kabelů a opravného nátěru. Bez zemních prací</t>
  </si>
  <si>
    <t>-675694632</t>
  </si>
  <si>
    <t>477</t>
  </si>
  <si>
    <t>7596957020</t>
  </si>
  <si>
    <t>Demontáž rozhlasového stožáru z betonového základu</t>
  </si>
  <si>
    <t>1522255002</t>
  </si>
  <si>
    <t>478</t>
  </si>
  <si>
    <t>7596957025</t>
  </si>
  <si>
    <t>Demontáž rozhlasového stožáru ze železného základu</t>
  </si>
  <si>
    <t>-1539923313</t>
  </si>
  <si>
    <t>479</t>
  </si>
  <si>
    <t>7596957030</t>
  </si>
  <si>
    <t>Demontáž rozhlasového stožáru rozhlasového sloupku pro hovorovou soupravu</t>
  </si>
  <si>
    <t>-1238223779</t>
  </si>
  <si>
    <t>480</t>
  </si>
  <si>
    <t>7598035005</t>
  </si>
  <si>
    <t>Měření parametrů optického kabelu na třech vlnových délkách metodou OTDR a TM na skládce, kabelu do 8 vláken - včetně vyhotovení měřícího protokolu</t>
  </si>
  <si>
    <t>-2055076879</t>
  </si>
  <si>
    <t>481</t>
  </si>
  <si>
    <t>7598035010</t>
  </si>
  <si>
    <t>Měření parametrů optického kabelu na třech vlnových délkách metodou OTDR a TM na skládce, kabelu s 12 vlákny - včetně vyhotovení měřícího protokolu</t>
  </si>
  <si>
    <t>2045678260</t>
  </si>
  <si>
    <t>482</t>
  </si>
  <si>
    <t>7598035050</t>
  </si>
  <si>
    <t>Měření parametrů optického kabelu na třech vlnových délkách metodou OTDR a TM po položení nebo zavěšení, kabelu do 8 vláken - včetně vyhotovení měřícího protokolu</t>
  </si>
  <si>
    <t>1639711447</t>
  </si>
  <si>
    <t>483</t>
  </si>
  <si>
    <t>7598035055</t>
  </si>
  <si>
    <t>Měření parametrů optického kabelu na třech vlnových délkách metodou OTDR a TM po položení nebo zavěšení, kabelu s 12 vlákny - včetně vyhotovení měřícího protokolu</t>
  </si>
  <si>
    <t>-1564717961</t>
  </si>
  <si>
    <t>484</t>
  </si>
  <si>
    <t>7598035100</t>
  </si>
  <si>
    <t>Měření OTDR (reflektometrická metoda) pro tři vlnové délky jednosměrné</t>
  </si>
  <si>
    <t>1362566410</t>
  </si>
  <si>
    <t>485</t>
  </si>
  <si>
    <t>7598035105</t>
  </si>
  <si>
    <t>Měření OTDR (reflektometrická metoda) pro tři vlnové délky obousměrné</t>
  </si>
  <si>
    <t>-1821584329</t>
  </si>
  <si>
    <t>486</t>
  </si>
  <si>
    <t>7598035120</t>
  </si>
  <si>
    <t>Měření TM (přímá metoda) pro tři vlnové délky jednosměrné</t>
  </si>
  <si>
    <t>474162046</t>
  </si>
  <si>
    <t>487</t>
  </si>
  <si>
    <t>7598035125</t>
  </si>
  <si>
    <t>Měření TM (přímá metoda) pro tři vlnové délky obousměrné</t>
  </si>
  <si>
    <t>-414803900</t>
  </si>
  <si>
    <t>488</t>
  </si>
  <si>
    <t>7598035130</t>
  </si>
  <si>
    <t>TM + OTDR tři vlnové délky obousměrně</t>
  </si>
  <si>
    <t>-446062454</t>
  </si>
  <si>
    <t>489</t>
  </si>
  <si>
    <t>7598035135</t>
  </si>
  <si>
    <t>TM + OTDR + PMD tři vlnové délky obousměrně</t>
  </si>
  <si>
    <t>-857869098</t>
  </si>
  <si>
    <t>490</t>
  </si>
  <si>
    <t>7598035150</t>
  </si>
  <si>
    <t>Záznam a vyhodnocení měřících protokolů na nosič (1 případ = 1 kus)</t>
  </si>
  <si>
    <t>1984266236</t>
  </si>
  <si>
    <t>491</t>
  </si>
  <si>
    <t>7598035160</t>
  </si>
  <si>
    <t>Oživení systému</t>
  </si>
  <si>
    <t>-1676554991</t>
  </si>
  <si>
    <t>492</t>
  </si>
  <si>
    <t>7598035170</t>
  </si>
  <si>
    <t>Kontrola tlakutěsnosti HDPE trubky v úseku do 2 000 m</t>
  </si>
  <si>
    <t>-1727928940</t>
  </si>
  <si>
    <t>493</t>
  </si>
  <si>
    <t>7598035205</t>
  </si>
  <si>
    <t>Nastavení a konfigurace SW dohledu - 1port</t>
  </si>
  <si>
    <t>150378019</t>
  </si>
  <si>
    <t>494</t>
  </si>
  <si>
    <t>7598035206</t>
  </si>
  <si>
    <t>Nastavení a konfigurace přenosové a datové sítě, např. firewall, switchů, routerů, modemů</t>
  </si>
  <si>
    <t>1320900753</t>
  </si>
  <si>
    <t>495</t>
  </si>
  <si>
    <t>7598035210</t>
  </si>
  <si>
    <t>Nastavení a konfigurace modemu HDSL</t>
  </si>
  <si>
    <t>-515200821</t>
  </si>
  <si>
    <t>496</t>
  </si>
  <si>
    <t>7598055015</t>
  </si>
  <si>
    <t>Měření rozhlasového zařízení bez měření ZR do 300 W</t>
  </si>
  <si>
    <t>142697434</t>
  </si>
  <si>
    <t>497</t>
  </si>
  <si>
    <t>7598055085</t>
  </si>
  <si>
    <t>Zkoušení reproduktoru při 1 programové ústředně</t>
  </si>
  <si>
    <t>-928544102</t>
  </si>
  <si>
    <t>498</t>
  </si>
  <si>
    <t>7598075005</t>
  </si>
  <si>
    <t>Měření strukturované kabeláže 1 port</t>
  </si>
  <si>
    <t>-1175990188</t>
  </si>
  <si>
    <t>499</t>
  </si>
  <si>
    <t>7598075010</t>
  </si>
  <si>
    <t>Přezkoušení funkčnosti po připojení sdělovacího zařízení na kabelové vedení v síti ŽDC</t>
  </si>
  <si>
    <t>-992361512</t>
  </si>
  <si>
    <t>500</t>
  </si>
  <si>
    <t>7598085025</t>
  </si>
  <si>
    <t>Rozšíření závěrečného měření koaxiálních kabelů 4 koaxiální páry</t>
  </si>
  <si>
    <t>úsek</t>
  </si>
  <si>
    <t>9530907</t>
  </si>
  <si>
    <t>501</t>
  </si>
  <si>
    <t>7596415040</t>
  </si>
  <si>
    <t>Montáž ústředny ASHS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</si>
  <si>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1424633866</t>
  </si>
  <si>
    <t>502</t>
  </si>
  <si>
    <t>7596417040</t>
  </si>
  <si>
    <t>Demontáž ústředny ASHS</t>
  </si>
  <si>
    <t>-856157750</t>
  </si>
  <si>
    <t>503</t>
  </si>
  <si>
    <t>7596445005</t>
  </si>
  <si>
    <t>Montáž prvku pro EPS, ASHS (čidlo, hlásič, spínač atd.)</t>
  </si>
  <si>
    <t>1380427362</t>
  </si>
  <si>
    <t>504</t>
  </si>
  <si>
    <t>7596447005</t>
  </si>
  <si>
    <t>Demontáž prvku pro EPS, ASHS (čidlo, hlásič, spínač atd.)</t>
  </si>
  <si>
    <t>1456017244</t>
  </si>
  <si>
    <t>505</t>
  </si>
  <si>
    <t>7596473020</t>
  </si>
  <si>
    <t>Tlaková zkouška lahví s plynem pro ASHS poškozujícím ozónovou sféru (Kjótský protokol)</t>
  </si>
  <si>
    <t>487226138</t>
  </si>
  <si>
    <t>506</t>
  </si>
  <si>
    <t>7596473040</t>
  </si>
  <si>
    <t>Doplnění hasiva (plynu) poškozujícím ozónovou sféru (Kjótský protokol)</t>
  </si>
  <si>
    <t>-933238181</t>
  </si>
  <si>
    <t>507</t>
  </si>
  <si>
    <t>7596473045</t>
  </si>
  <si>
    <t>Doplnění hasiva (plynu) nepoškozujícím ozónovou sféru (Kjótský protokol)</t>
  </si>
  <si>
    <t>-237217473</t>
  </si>
  <si>
    <t>508</t>
  </si>
  <si>
    <t>7596474010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</si>
  <si>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</si>
  <si>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747265944</t>
  </si>
  <si>
    <t>509</t>
  </si>
  <si>
    <t>7596475010</t>
  </si>
  <si>
    <t>Montáž hasící části ASHS spouštěče, elmag.ventilů, trysek,ručního spouštěče a tlakového spínače</t>
  </si>
  <si>
    <t>soubor</t>
  </si>
  <si>
    <t>968158321</t>
  </si>
  <si>
    <t>510</t>
  </si>
  <si>
    <t>7596475020</t>
  </si>
  <si>
    <t>Montáž ventilu pro tlakovou láhev</t>
  </si>
  <si>
    <t>-1510039267</t>
  </si>
  <si>
    <t>511</t>
  </si>
  <si>
    <t>7596475030</t>
  </si>
  <si>
    <t>Montáž spouštěcí hlavice ventilu tlakové lahve</t>
  </si>
  <si>
    <t>-1030729737</t>
  </si>
  <si>
    <t>512</t>
  </si>
  <si>
    <t>7596475040</t>
  </si>
  <si>
    <t>Montáž trysky pro vypouštění hasiva</t>
  </si>
  <si>
    <t>1760744841</t>
  </si>
  <si>
    <t>513</t>
  </si>
  <si>
    <t>7596475050</t>
  </si>
  <si>
    <t>Montáž rozvodného potrubí hasiva/plynu</t>
  </si>
  <si>
    <t>-1353452112</t>
  </si>
  <si>
    <t>514</t>
  </si>
  <si>
    <t>7596477010</t>
  </si>
  <si>
    <t>Demontáž hasící části ASHS spouštěče, elmag. ventily, trysky, ruční spouštěč a tlakový spínač</t>
  </si>
  <si>
    <t>-122095422</t>
  </si>
  <si>
    <t>515</t>
  </si>
  <si>
    <t>7596477020</t>
  </si>
  <si>
    <t>Demontáž ventilu pro tlakovou láhev</t>
  </si>
  <si>
    <t>2032061365</t>
  </si>
  <si>
    <t>516</t>
  </si>
  <si>
    <t>7596477030</t>
  </si>
  <si>
    <t>Demontáž spouštěcí hlavice ventilu tlakové lahve</t>
  </si>
  <si>
    <t>-1178238396</t>
  </si>
  <si>
    <t>517</t>
  </si>
  <si>
    <t>7596477040</t>
  </si>
  <si>
    <t>Demontáž trysky pro vypouštění hasiva</t>
  </si>
  <si>
    <t>-1730618278</t>
  </si>
  <si>
    <t>518</t>
  </si>
  <si>
    <t>7596477050</t>
  </si>
  <si>
    <t>Demontáž rozvodného potrubí hasiva/plynu</t>
  </si>
  <si>
    <t>131529035</t>
  </si>
  <si>
    <t>02 - ÚRS</t>
  </si>
  <si>
    <t>HSV - Práce a dodávky HSV</t>
  </si>
  <si>
    <t xml:space="preserve">    2 - Zakládání</t>
  </si>
  <si>
    <t xml:space="preserve">    9 - Ostatní konstrukce a práce, bourání</t>
  </si>
  <si>
    <t xml:space="preserve">    001 - Kabely</t>
  </si>
  <si>
    <t>M - Práce a dodávky M</t>
  </si>
  <si>
    <t xml:space="preserve">    46-M - Zemní práce při extr.mont.pracích</t>
  </si>
  <si>
    <t>HZS - Hodinové zúčtovací sazby</t>
  </si>
  <si>
    <t>HSV</t>
  </si>
  <si>
    <t>Práce a dodávky HSV</t>
  </si>
  <si>
    <t>Zakládání</t>
  </si>
  <si>
    <t>275123901</t>
  </si>
  <si>
    <t>Montáž základových patek ze železobetonu hmotnosti do 2,5 t</t>
  </si>
  <si>
    <t>CS ÚRS 2024 01</t>
  </si>
  <si>
    <t>795678823</t>
  </si>
  <si>
    <t>Online PSC</t>
  </si>
  <si>
    <t>https://podminky.urs.cz/item/CS_URS_2024_01/275123901</t>
  </si>
  <si>
    <t>Ostatní konstrukce a práce, bourání</t>
  </si>
  <si>
    <t>965011111</t>
  </si>
  <si>
    <t>Demontáž základových prefabrikovaných konstrukcí z betonu železového patek hmotnosti jednotlivě do 5 t</t>
  </si>
  <si>
    <t>1738130788</t>
  </si>
  <si>
    <t>https://podminky.urs.cz/item/CS_URS_2024_01/965011111</t>
  </si>
  <si>
    <t>001</t>
  </si>
  <si>
    <t>Kabely</t>
  </si>
  <si>
    <t>34121050</t>
  </si>
  <si>
    <t>kabel sdělovací stíněný laminovanou Al fólií s příložným Cu drátem jádro Cu plné izolace PVC plášť PVC 100V (SYKFY) 5x2x0,5mm2</t>
  </si>
  <si>
    <t>1278185366</t>
  </si>
  <si>
    <t>34121056</t>
  </si>
  <si>
    <t>kabel sdělovací stíněný laminovanou Al fólií s příložným Cu drátem jádro Cu plné izolace PVC plášť PVC 100V (SYKFY) 10x2x0,5mm2</t>
  </si>
  <si>
    <t>1319813286</t>
  </si>
  <si>
    <t>34121060</t>
  </si>
  <si>
    <t>kabel sdělovací stíněný laminovanou Al fólií s příložným Cu drátem jádro Cu plné izolace PVC plášť PVC 100V (SYKFY) 15x2x0,5mm2</t>
  </si>
  <si>
    <t>-1392073068</t>
  </si>
  <si>
    <t>34121065</t>
  </si>
  <si>
    <t>kabel sdělovací stíněný laminovanou Al fólií s příložným Cu drátem jádro Cu plné izolace PVC plášť PVC 100V (SYKFY) 20x2x0,5mm2</t>
  </si>
  <si>
    <t>-746088025</t>
  </si>
  <si>
    <t>Práce a dodávky M</t>
  </si>
  <si>
    <t>46-M</t>
  </si>
  <si>
    <t>Zemní práce při extr.mont.pracích</t>
  </si>
  <si>
    <t>460581121</t>
  </si>
  <si>
    <t>Úprava terénu zatravnění, včetně dodání osiva a zalití vodou na rovině</t>
  </si>
  <si>
    <t>m2</t>
  </si>
  <si>
    <t>889045576</t>
  </si>
  <si>
    <t>https://podminky.urs.cz/item/CS_URS_2024_01/460581121</t>
  </si>
  <si>
    <t>460581122</t>
  </si>
  <si>
    <t>Úprava terénu zatravnění, včetně dodání osiva a zalití vodou ve svahu</t>
  </si>
  <si>
    <t>-716464749</t>
  </si>
  <si>
    <t>https://podminky.urs.cz/item/CS_URS_2024_01/460581122</t>
  </si>
  <si>
    <t>460631125</t>
  </si>
  <si>
    <t>Zemní protlaky neřízený zemní protlak (krtek) v hornině třídy těžitelnosti I a II skupiny 3 a 4 průměr protlaku přes 90 do 110 mm</t>
  </si>
  <si>
    <t>-1601375841</t>
  </si>
  <si>
    <t>https://podminky.urs.cz/item/CS_URS_2024_01/460631125</t>
  </si>
  <si>
    <t>460631126</t>
  </si>
  <si>
    <t>Zemní protlaky neřízený zemní protlak (krtek) v hornině třídy těžitelnosti I a II skupiny 3 a 4 průměr protlaku přes 110 do 125 mm</t>
  </si>
  <si>
    <t>944142471</t>
  </si>
  <si>
    <t>https://podminky.urs.cz/item/CS_URS_2024_01/460631126</t>
  </si>
  <si>
    <t>460631127</t>
  </si>
  <si>
    <t>Zemní protlaky neřízený zemní protlak (krtek) v hornině třídy těžitelnosti I a II skupiny 3 a 4 průměr protlaku přes 125 do 160 mm</t>
  </si>
  <si>
    <t>-683995544</t>
  </si>
  <si>
    <t>https://podminky.urs.cz/item/CS_URS_2024_01/460631127</t>
  </si>
  <si>
    <t>460661511</t>
  </si>
  <si>
    <t>Kabelové lože z písku včetně podsypu, zhutnění a urovnání povrchu pro kabely nn zakryté plastovou fólií, šířky do 25 cm</t>
  </si>
  <si>
    <t>-574243774</t>
  </si>
  <si>
    <t>https://podminky.urs.cz/item/CS_URS_2024_01/460661511</t>
  </si>
  <si>
    <t>460661512</t>
  </si>
  <si>
    <t>Kabelové lože z písku včetně podsypu, zhutnění a urovnání povrchu pro kabely nn zakryté plastovou fólií, šířky přes 25 do 50 cm</t>
  </si>
  <si>
    <t>-233743676</t>
  </si>
  <si>
    <t>https://podminky.urs.cz/item/CS_URS_2024_01/460661512</t>
  </si>
  <si>
    <t>460791211</t>
  </si>
  <si>
    <t>Montáž trubek ochranných uložených volně do rýhy plastových ohebných, vnitřního průměru do 32 mm</t>
  </si>
  <si>
    <t>-1219821279</t>
  </si>
  <si>
    <t>https://podminky.urs.cz/item/CS_URS_2024_01/460791211</t>
  </si>
  <si>
    <t>460791212</t>
  </si>
  <si>
    <t>Montáž trubek ochranných uložených volně do rýhy plastových ohebných, vnitřního průměru přes 32 do 50 mm</t>
  </si>
  <si>
    <t>-738941143</t>
  </si>
  <si>
    <t>https://podminky.urs.cz/item/CS_URS_2024_01/460791212</t>
  </si>
  <si>
    <t>460791213</t>
  </si>
  <si>
    <t>Montáž trubek ochranných uložených volně do rýhy plastových ohebných, vnitřního průměru přes 50 do 90 mm</t>
  </si>
  <si>
    <t>-37178637</t>
  </si>
  <si>
    <t>https://podminky.urs.cz/item/CS_URS_2024_01/460791213</t>
  </si>
  <si>
    <t>460791214</t>
  </si>
  <si>
    <t>Montáž trubek ochranných uložených volně do rýhy plastových ohebných, vnitřního průměru přes 90 do 110 mm</t>
  </si>
  <si>
    <t>-1122928884</t>
  </si>
  <si>
    <t>https://podminky.urs.cz/item/CS_URS_2024_01/460791214</t>
  </si>
  <si>
    <t>460791215</t>
  </si>
  <si>
    <t>Montáž trubek ochranných uložených volně do rýhy plastových ohebných, vnitřního průměru přes 110 do 133 mm</t>
  </si>
  <si>
    <t>985602688</t>
  </si>
  <si>
    <t>https://podminky.urs.cz/item/CS_URS_2024_01/460791215</t>
  </si>
  <si>
    <t>460791216</t>
  </si>
  <si>
    <t>Montáž trubek ochranných uložených volně do rýhy plastových ohebných, vnitřního průměru přes 133 do 172 mm</t>
  </si>
  <si>
    <t>-1058541267</t>
  </si>
  <si>
    <t>https://podminky.urs.cz/item/CS_URS_2024_01/460791216</t>
  </si>
  <si>
    <t>31140145</t>
  </si>
  <si>
    <t>vrut ocelový FeZn zápustná hlava drážka hvězdicová plný závit 4x20mm</t>
  </si>
  <si>
    <t>100 kus</t>
  </si>
  <si>
    <t>-1302869737</t>
  </si>
  <si>
    <t>56281036</t>
  </si>
  <si>
    <t>hmoždinky univerzální 4x20</t>
  </si>
  <si>
    <t>-1808320440</t>
  </si>
  <si>
    <t>HZS</t>
  </si>
  <si>
    <t>Hodinové zúčtovací sazby</t>
  </si>
  <si>
    <t>HZS4232</t>
  </si>
  <si>
    <t>Hodinové zúčtovací sazby ostatních profesí revizní a kontrolní činnost technik odborný</t>
  </si>
  <si>
    <t>-1427427729</t>
  </si>
  <si>
    <t>https://podminky.urs.cz/item/CS_URS_2024_01/HZS4232</t>
  </si>
  <si>
    <t>03 - VRN</t>
  </si>
  <si>
    <t>VRN - Vedlejší rozpočtové náklady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</si>
  <si>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</si>
  <si>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</si>
  <si>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</si>
  <si>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</si>
  <si>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1024</t>
  </si>
  <si>
    <t>635884929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</si>
  <si>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</si>
  <si>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</si>
  <si>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1900546629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</si>
  <si>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</si>
  <si>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</si>
  <si>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1598203010</t>
  </si>
  <si>
    <t>032105001</t>
  </si>
  <si>
    <t>Územní vlivy mimostaveništní doprava</t>
  </si>
  <si>
    <t>Kč/km</t>
  </si>
  <si>
    <t>276985790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</si>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</sst>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75123901" TargetMode="External" /><Relationship Id="rId2" Type="http://schemas.openxmlformats.org/officeDocument/2006/relationships/hyperlink" Target="https://podminky.urs.cz/item/CS_URS_2024_01/965011111" TargetMode="External" /><Relationship Id="rId3" Type="http://schemas.openxmlformats.org/officeDocument/2006/relationships/hyperlink" Target="https://podminky.urs.cz/item/CS_URS_2024_01/460581121" TargetMode="External" /><Relationship Id="rId4" Type="http://schemas.openxmlformats.org/officeDocument/2006/relationships/hyperlink" Target="https://podminky.urs.cz/item/CS_URS_2024_01/460581122" TargetMode="External" /><Relationship Id="rId5" Type="http://schemas.openxmlformats.org/officeDocument/2006/relationships/hyperlink" Target="https://podminky.urs.cz/item/CS_URS_2024_01/460631125" TargetMode="External" /><Relationship Id="rId6" Type="http://schemas.openxmlformats.org/officeDocument/2006/relationships/hyperlink" Target="https://podminky.urs.cz/item/CS_URS_2024_01/460631126" TargetMode="External" /><Relationship Id="rId7" Type="http://schemas.openxmlformats.org/officeDocument/2006/relationships/hyperlink" Target="https://podminky.urs.cz/item/CS_URS_2024_01/460631127" TargetMode="External" /><Relationship Id="rId8" Type="http://schemas.openxmlformats.org/officeDocument/2006/relationships/hyperlink" Target="https://podminky.urs.cz/item/CS_URS_2024_01/460661511" TargetMode="External" /><Relationship Id="rId9" Type="http://schemas.openxmlformats.org/officeDocument/2006/relationships/hyperlink" Target="https://podminky.urs.cz/item/CS_URS_2024_01/460661512" TargetMode="External" /><Relationship Id="rId10" Type="http://schemas.openxmlformats.org/officeDocument/2006/relationships/hyperlink" Target="https://podminky.urs.cz/item/CS_URS_2024_01/460791211" TargetMode="External" /><Relationship Id="rId11" Type="http://schemas.openxmlformats.org/officeDocument/2006/relationships/hyperlink" Target="https://podminky.urs.cz/item/CS_URS_2024_01/460791212" TargetMode="External" /><Relationship Id="rId12" Type="http://schemas.openxmlformats.org/officeDocument/2006/relationships/hyperlink" Target="https://podminky.urs.cz/item/CS_URS_2024_01/460791213" TargetMode="External" /><Relationship Id="rId13" Type="http://schemas.openxmlformats.org/officeDocument/2006/relationships/hyperlink" Target="https://podminky.urs.cz/item/CS_URS_2024_01/460791214" TargetMode="External" /><Relationship Id="rId14" Type="http://schemas.openxmlformats.org/officeDocument/2006/relationships/hyperlink" Target="https://podminky.urs.cz/item/CS_URS_2024_01/460791215" TargetMode="External" /><Relationship Id="rId15" Type="http://schemas.openxmlformats.org/officeDocument/2006/relationships/hyperlink" Target="https://podminky.urs.cz/item/CS_URS_2024_01/460791216" TargetMode="External" /><Relationship Id="rId16" Type="http://schemas.openxmlformats.org/officeDocument/2006/relationships/hyperlink" Target="https://podminky.urs.cz/item/CS_URS_2024_01/HZS4232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21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21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21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F20240115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Údržba, opravy a odstraňování závad u SSZT OŘ OVA 2024 - Opravy komponentů sdělovacích zařízení OŘ Ostrava - oblast OVA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Oblastní ředitelství Ostrava - oblast Ostrava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19. 1. 2024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Jana Kotasková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21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16.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Sborník ÚOŽI'!J30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80</v>
      </c>
      <c r="AR55" s="117"/>
      <c r="AS55" s="118">
        <v>0</v>
      </c>
      <c r="AT55" s="119">
        <f>ROUND(SUM(AV55:AW55),2)</f>
        <v>0</v>
      </c>
      <c r="AU55" s="120">
        <f>'01 - Sborník ÚOŽI'!P80</f>
        <v>0</v>
      </c>
      <c r="AV55" s="119">
        <f>'01 - Sborník ÚOŽI'!J33</f>
        <v>0</v>
      </c>
      <c r="AW55" s="119">
        <f>'01 - Sborník ÚOŽI'!J34</f>
        <v>0</v>
      </c>
      <c r="AX55" s="119">
        <f>'01 - Sborník ÚOŽI'!J35</f>
        <v>0</v>
      </c>
      <c r="AY55" s="119">
        <f>'01 - Sborník ÚOŽI'!J36</f>
        <v>0</v>
      </c>
      <c r="AZ55" s="119">
        <f>'01 - Sborník ÚOŽI'!F33</f>
        <v>0</v>
      </c>
      <c r="BA55" s="119">
        <f>'01 - Sborník ÚOŽI'!F34</f>
        <v>0</v>
      </c>
      <c r="BB55" s="119">
        <f>'01 - Sborník ÚOŽI'!F35</f>
        <v>0</v>
      </c>
      <c r="BC55" s="119">
        <f>'01 - Sborník ÚOŽI'!F36</f>
        <v>0</v>
      </c>
      <c r="BD55" s="121">
        <f>'01 - Sborník ÚOŽI'!F37</f>
        <v>0</v>
      </c>
      <c r="BE55" s="7"/>
      <c r="BT55" s="122" t="s">
        <v>81</v>
      </c>
      <c r="BV55" s="122" t="s">
        <v>75</v>
      </c>
      <c r="BW55" s="122" t="s">
        <v>82</v>
      </c>
      <c r="BX55" s="122" t="s">
        <v>5</v>
      </c>
      <c r="CL55" s="122" t="s">
        <v>19</v>
      </c>
      <c r="CM55" s="122" t="s">
        <v>83</v>
      </c>
    </row>
    <row r="56" s="7" customFormat="1" ht="16.5" customHeight="1">
      <c r="A56" s="110" t="s">
        <v>77</v>
      </c>
      <c r="B56" s="111"/>
      <c r="C56" s="112"/>
      <c r="D56" s="113" t="s">
        <v>84</v>
      </c>
      <c r="E56" s="113"/>
      <c r="F56" s="113"/>
      <c r="G56" s="113"/>
      <c r="H56" s="113"/>
      <c r="I56" s="114"/>
      <c r="J56" s="113" t="s">
        <v>85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'02 - ÚRS'!J30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86</v>
      </c>
      <c r="AR56" s="117"/>
      <c r="AS56" s="118">
        <v>0</v>
      </c>
      <c r="AT56" s="119">
        <f>ROUND(SUM(AV56:AW56),2)</f>
        <v>0</v>
      </c>
      <c r="AU56" s="120">
        <f>'02 - ÚRS'!P86</f>
        <v>0</v>
      </c>
      <c r="AV56" s="119">
        <f>'02 - ÚRS'!J33</f>
        <v>0</v>
      </c>
      <c r="AW56" s="119">
        <f>'02 - ÚRS'!J34</f>
        <v>0</v>
      </c>
      <c r="AX56" s="119">
        <f>'02 - ÚRS'!J35</f>
        <v>0</v>
      </c>
      <c r="AY56" s="119">
        <f>'02 - ÚRS'!J36</f>
        <v>0</v>
      </c>
      <c r="AZ56" s="119">
        <f>'02 - ÚRS'!F33</f>
        <v>0</v>
      </c>
      <c r="BA56" s="119">
        <f>'02 - ÚRS'!F34</f>
        <v>0</v>
      </c>
      <c r="BB56" s="119">
        <f>'02 - ÚRS'!F35</f>
        <v>0</v>
      </c>
      <c r="BC56" s="119">
        <f>'02 - ÚRS'!F36</f>
        <v>0</v>
      </c>
      <c r="BD56" s="121">
        <f>'02 - ÚRS'!F37</f>
        <v>0</v>
      </c>
      <c r="BE56" s="7"/>
      <c r="BT56" s="122" t="s">
        <v>81</v>
      </c>
      <c r="BV56" s="122" t="s">
        <v>75</v>
      </c>
      <c r="BW56" s="122" t="s">
        <v>87</v>
      </c>
      <c r="BX56" s="122" t="s">
        <v>5</v>
      </c>
      <c r="CL56" s="122" t="s">
        <v>19</v>
      </c>
      <c r="CM56" s="122" t="s">
        <v>83</v>
      </c>
    </row>
    <row r="57" s="7" customFormat="1" ht="16.5" customHeight="1">
      <c r="A57" s="110" t="s">
        <v>77</v>
      </c>
      <c r="B57" s="111"/>
      <c r="C57" s="112"/>
      <c r="D57" s="113" t="s">
        <v>88</v>
      </c>
      <c r="E57" s="113"/>
      <c r="F57" s="113"/>
      <c r="G57" s="113"/>
      <c r="H57" s="113"/>
      <c r="I57" s="114"/>
      <c r="J57" s="113" t="s">
        <v>89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'03 - VRN'!J30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90</v>
      </c>
      <c r="AR57" s="117"/>
      <c r="AS57" s="123">
        <v>0</v>
      </c>
      <c r="AT57" s="124">
        <f>ROUND(SUM(AV57:AW57),2)</f>
        <v>0</v>
      </c>
      <c r="AU57" s="125">
        <f>'03 - VRN'!P80</f>
        <v>0</v>
      </c>
      <c r="AV57" s="124">
        <f>'03 - VRN'!J33</f>
        <v>0</v>
      </c>
      <c r="AW57" s="124">
        <f>'03 - VRN'!J34</f>
        <v>0</v>
      </c>
      <c r="AX57" s="124">
        <f>'03 - VRN'!J35</f>
        <v>0</v>
      </c>
      <c r="AY57" s="124">
        <f>'03 - VRN'!J36</f>
        <v>0</v>
      </c>
      <c r="AZ57" s="124">
        <f>'03 - VRN'!F33</f>
        <v>0</v>
      </c>
      <c r="BA57" s="124">
        <f>'03 - VRN'!F34</f>
        <v>0</v>
      </c>
      <c r="BB57" s="124">
        <f>'03 - VRN'!F35</f>
        <v>0</v>
      </c>
      <c r="BC57" s="124">
        <f>'03 - VRN'!F36</f>
        <v>0</v>
      </c>
      <c r="BD57" s="126">
        <f>'03 - VRN'!F37</f>
        <v>0</v>
      </c>
      <c r="BE57" s="7"/>
      <c r="BT57" s="122" t="s">
        <v>81</v>
      </c>
      <c r="BV57" s="122" t="s">
        <v>75</v>
      </c>
      <c r="BW57" s="122" t="s">
        <v>91</v>
      </c>
      <c r="BX57" s="122" t="s">
        <v>5</v>
      </c>
      <c r="CL57" s="122" t="s">
        <v>19</v>
      </c>
      <c r="CM57" s="122" t="s">
        <v>83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mHfpCc5G9R3A0WA2Hawe0QQDxM3VPBOpfqRYE8vUvMjKTvKR3gy76vLD17i2ZzMR6JtW/UitrG279BFqcVjX6A==" hashValue="FzFTdCaCn0Ufw9kPMBEQOhCi4zu6iyj/pVNrYR6+hlhSoHjkfYN9WZHRPV/35pnFJlrzZsqidQy9FG22kTus+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Údržba, opravy a odstraňování závad u SSZT OŘ OVA 2024 - Opravy komponentů sdělovacích zařízení OŘ Ostrava - oblast OVA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95</v>
      </c>
      <c r="G12" s="37"/>
      <c r="H12" s="37"/>
      <c r="I12" s="131" t="s">
        <v>24</v>
      </c>
      <c r="J12" s="136" t="str">
        <f>'Rekapitulace zakázky'!AN8</f>
        <v>19. 1. 2024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ROUND((SUM(BE80:BE599)),  2)</f>
        <v>0</v>
      </c>
      <c r="G33" s="37"/>
      <c r="H33" s="37"/>
      <c r="I33" s="147">
        <v>0.20999999999999999</v>
      </c>
      <c r="J33" s="146">
        <f>ROUND(((SUM(BE80:BE599))*I33),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ROUND((SUM(BF80:BF599)),  2)</f>
        <v>0</v>
      </c>
      <c r="G34" s="37"/>
      <c r="H34" s="37"/>
      <c r="I34" s="147">
        <v>0.12</v>
      </c>
      <c r="J34" s="146">
        <f>ROUND(((SUM(BF80:BF599))*I34),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ROUND((SUM(BG80:BG599)),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ROUND((SUM(BH80:BH599)),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ROUND((SUM(BI80:BI599)),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Údržba, opravy a odstraňování závad u SSZT OŘ OVA 2024 - Opravy komponentů sdělovacích zařízení OŘ Ostrava - oblast OVA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Sborník ÚOŽI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Ostrava-oblast Ostrava</v>
      </c>
      <c r="G52" s="39"/>
      <c r="H52" s="39"/>
      <c r="I52" s="31" t="s">
        <v>24</v>
      </c>
      <c r="J52" s="71" t="str">
        <f>IF(J12="","",J12)</f>
        <v>19. 1. 2024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 xml:space="preserve"> 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Jana Kotasková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100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101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Údržba, opravy a odstraňování závad u SSZT OŘ OVA 2024 - Opravy komponentů sdělovacích zařízení OŘ Ostrava - oblast OVA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93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01 - Sborník ÚOŽI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>Oblastní ředitelství Ostrava-oblast Ostrava</v>
      </c>
      <c r="G74" s="39"/>
      <c r="H74" s="39"/>
      <c r="I74" s="31" t="s">
        <v>24</v>
      </c>
      <c r="J74" s="71" t="str">
        <f>IF(J12="","",J12)</f>
        <v>19. 1. 2024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 xml:space="preserve"> Správa železnic, státní organizace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Jana Kotasková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102</v>
      </c>
      <c r="D79" s="173" t="s">
        <v>58</v>
      </c>
      <c r="E79" s="173" t="s">
        <v>54</v>
      </c>
      <c r="F79" s="173" t="s">
        <v>55</v>
      </c>
      <c r="G79" s="173" t="s">
        <v>103</v>
      </c>
      <c r="H79" s="173" t="s">
        <v>104</v>
      </c>
      <c r="I79" s="173" t="s">
        <v>105</v>
      </c>
      <c r="J79" s="173" t="s">
        <v>98</v>
      </c>
      <c r="K79" s="174" t="s">
        <v>106</v>
      </c>
      <c r="L79" s="175"/>
      <c r="M79" s="91" t="s">
        <v>21</v>
      </c>
      <c r="N79" s="92" t="s">
        <v>43</v>
      </c>
      <c r="O79" s="92" t="s">
        <v>107</v>
      </c>
      <c r="P79" s="92" t="s">
        <v>108</v>
      </c>
      <c r="Q79" s="92" t="s">
        <v>109</v>
      </c>
      <c r="R79" s="92" t="s">
        <v>110</v>
      </c>
      <c r="S79" s="92" t="s">
        <v>111</v>
      </c>
      <c r="T79" s="93" t="s">
        <v>112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113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99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114</v>
      </c>
      <c r="F81" s="184" t="s">
        <v>115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SUM(P82:P599)</f>
        <v>0</v>
      </c>
      <c r="Q81" s="189"/>
      <c r="R81" s="190">
        <f>SUM(R82:R599)</f>
        <v>0</v>
      </c>
      <c r="S81" s="189"/>
      <c r="T81" s="191">
        <f>SUM(T82:T599)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116</v>
      </c>
      <c r="AT81" s="193" t="s">
        <v>72</v>
      </c>
      <c r="AU81" s="193" t="s">
        <v>73</v>
      </c>
      <c r="AY81" s="192" t="s">
        <v>117</v>
      </c>
      <c r="BK81" s="194">
        <f>SUM(BK82:BK599)</f>
        <v>0</v>
      </c>
    </row>
    <row r="82" s="2" customFormat="1" ht="16.5" customHeight="1">
      <c r="A82" s="37"/>
      <c r="B82" s="38"/>
      <c r="C82" s="195" t="s">
        <v>81</v>
      </c>
      <c r="D82" s="195" t="s">
        <v>118</v>
      </c>
      <c r="E82" s="196" t="s">
        <v>119</v>
      </c>
      <c r="F82" s="197" t="s">
        <v>120</v>
      </c>
      <c r="G82" s="198" t="s">
        <v>121</v>
      </c>
      <c r="H82" s="199">
        <v>1</v>
      </c>
      <c r="I82" s="200"/>
      <c r="J82" s="201">
        <f>ROUND(I82*H82,2)</f>
        <v>0</v>
      </c>
      <c r="K82" s="197" t="s">
        <v>122</v>
      </c>
      <c r="L82" s="202"/>
      <c r="M82" s="203" t="s">
        <v>21</v>
      </c>
      <c r="N82" s="204" t="s">
        <v>44</v>
      </c>
      <c r="O82" s="83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7" t="s">
        <v>123</v>
      </c>
      <c r="AT82" s="207" t="s">
        <v>118</v>
      </c>
      <c r="AU82" s="207" t="s">
        <v>81</v>
      </c>
      <c r="AY82" s="16" t="s">
        <v>117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81</v>
      </c>
      <c r="BK82" s="208">
        <f>ROUND(I82*H82,2)</f>
        <v>0</v>
      </c>
      <c r="BL82" s="16" t="s">
        <v>123</v>
      </c>
      <c r="BM82" s="207" t="s">
        <v>124</v>
      </c>
    </row>
    <row r="83" s="2" customFormat="1" ht="33" customHeight="1">
      <c r="A83" s="37"/>
      <c r="B83" s="38"/>
      <c r="C83" s="195" t="s">
        <v>83</v>
      </c>
      <c r="D83" s="195" t="s">
        <v>118</v>
      </c>
      <c r="E83" s="196" t="s">
        <v>125</v>
      </c>
      <c r="F83" s="197" t="s">
        <v>126</v>
      </c>
      <c r="G83" s="198" t="s">
        <v>121</v>
      </c>
      <c r="H83" s="199">
        <v>1</v>
      </c>
      <c r="I83" s="200"/>
      <c r="J83" s="201">
        <f>ROUND(I83*H83,2)</f>
        <v>0</v>
      </c>
      <c r="K83" s="197" t="s">
        <v>122</v>
      </c>
      <c r="L83" s="202"/>
      <c r="M83" s="203" t="s">
        <v>21</v>
      </c>
      <c r="N83" s="204" t="s">
        <v>44</v>
      </c>
      <c r="O83" s="83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7" t="s">
        <v>123</v>
      </c>
      <c r="AT83" s="207" t="s">
        <v>118</v>
      </c>
      <c r="AU83" s="207" t="s">
        <v>81</v>
      </c>
      <c r="AY83" s="16" t="s">
        <v>117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6" t="s">
        <v>81</v>
      </c>
      <c r="BK83" s="208">
        <f>ROUND(I83*H83,2)</f>
        <v>0</v>
      </c>
      <c r="BL83" s="16" t="s">
        <v>123</v>
      </c>
      <c r="BM83" s="207" t="s">
        <v>127</v>
      </c>
    </row>
    <row r="84" s="2" customFormat="1" ht="37.8" customHeight="1">
      <c r="A84" s="37"/>
      <c r="B84" s="38"/>
      <c r="C84" s="195" t="s">
        <v>128</v>
      </c>
      <c r="D84" s="195" t="s">
        <v>118</v>
      </c>
      <c r="E84" s="196" t="s">
        <v>129</v>
      </c>
      <c r="F84" s="197" t="s">
        <v>130</v>
      </c>
      <c r="G84" s="198" t="s">
        <v>121</v>
      </c>
      <c r="H84" s="199">
        <v>1</v>
      </c>
      <c r="I84" s="200"/>
      <c r="J84" s="201">
        <f>ROUND(I84*H84,2)</f>
        <v>0</v>
      </c>
      <c r="K84" s="197" t="s">
        <v>122</v>
      </c>
      <c r="L84" s="202"/>
      <c r="M84" s="203" t="s">
        <v>21</v>
      </c>
      <c r="N84" s="204" t="s">
        <v>44</v>
      </c>
      <c r="O84" s="83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7" t="s">
        <v>123</v>
      </c>
      <c r="AT84" s="207" t="s">
        <v>118</v>
      </c>
      <c r="AU84" s="207" t="s">
        <v>81</v>
      </c>
      <c r="AY84" s="16" t="s">
        <v>117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6" t="s">
        <v>81</v>
      </c>
      <c r="BK84" s="208">
        <f>ROUND(I84*H84,2)</f>
        <v>0</v>
      </c>
      <c r="BL84" s="16" t="s">
        <v>123</v>
      </c>
      <c r="BM84" s="207" t="s">
        <v>131</v>
      </c>
    </row>
    <row r="85" s="2" customFormat="1" ht="33" customHeight="1">
      <c r="A85" s="37"/>
      <c r="B85" s="38"/>
      <c r="C85" s="195" t="s">
        <v>116</v>
      </c>
      <c r="D85" s="195" t="s">
        <v>118</v>
      </c>
      <c r="E85" s="196" t="s">
        <v>132</v>
      </c>
      <c r="F85" s="197" t="s">
        <v>133</v>
      </c>
      <c r="G85" s="198" t="s">
        <v>121</v>
      </c>
      <c r="H85" s="199">
        <v>1</v>
      </c>
      <c r="I85" s="200"/>
      <c r="J85" s="201">
        <f>ROUND(I85*H85,2)</f>
        <v>0</v>
      </c>
      <c r="K85" s="197" t="s">
        <v>122</v>
      </c>
      <c r="L85" s="202"/>
      <c r="M85" s="203" t="s">
        <v>21</v>
      </c>
      <c r="N85" s="204" t="s">
        <v>44</v>
      </c>
      <c r="O85" s="83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7" t="s">
        <v>123</v>
      </c>
      <c r="AT85" s="207" t="s">
        <v>118</v>
      </c>
      <c r="AU85" s="207" t="s">
        <v>81</v>
      </c>
      <c r="AY85" s="16" t="s">
        <v>117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6" t="s">
        <v>81</v>
      </c>
      <c r="BK85" s="208">
        <f>ROUND(I85*H85,2)</f>
        <v>0</v>
      </c>
      <c r="BL85" s="16" t="s">
        <v>123</v>
      </c>
      <c r="BM85" s="207" t="s">
        <v>134</v>
      </c>
    </row>
    <row r="86" s="2" customFormat="1" ht="33" customHeight="1">
      <c r="A86" s="37"/>
      <c r="B86" s="38"/>
      <c r="C86" s="195" t="s">
        <v>135</v>
      </c>
      <c r="D86" s="195" t="s">
        <v>118</v>
      </c>
      <c r="E86" s="196" t="s">
        <v>136</v>
      </c>
      <c r="F86" s="197" t="s">
        <v>137</v>
      </c>
      <c r="G86" s="198" t="s">
        <v>121</v>
      </c>
      <c r="H86" s="199">
        <v>1</v>
      </c>
      <c r="I86" s="200"/>
      <c r="J86" s="201">
        <f>ROUND(I86*H86,2)</f>
        <v>0</v>
      </c>
      <c r="K86" s="197" t="s">
        <v>122</v>
      </c>
      <c r="L86" s="202"/>
      <c r="M86" s="203" t="s">
        <v>21</v>
      </c>
      <c r="N86" s="204" t="s">
        <v>44</v>
      </c>
      <c r="O86" s="83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7" t="s">
        <v>123</v>
      </c>
      <c r="AT86" s="207" t="s">
        <v>118</v>
      </c>
      <c r="AU86" s="207" t="s">
        <v>81</v>
      </c>
      <c r="AY86" s="16" t="s">
        <v>117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6" t="s">
        <v>81</v>
      </c>
      <c r="BK86" s="208">
        <f>ROUND(I86*H86,2)</f>
        <v>0</v>
      </c>
      <c r="BL86" s="16" t="s">
        <v>123</v>
      </c>
      <c r="BM86" s="207" t="s">
        <v>138</v>
      </c>
    </row>
    <row r="87" s="2" customFormat="1" ht="24.15" customHeight="1">
      <c r="A87" s="37"/>
      <c r="B87" s="38"/>
      <c r="C87" s="195" t="s">
        <v>139</v>
      </c>
      <c r="D87" s="195" t="s">
        <v>118</v>
      </c>
      <c r="E87" s="196" t="s">
        <v>140</v>
      </c>
      <c r="F87" s="197" t="s">
        <v>141</v>
      </c>
      <c r="G87" s="198" t="s">
        <v>121</v>
      </c>
      <c r="H87" s="199">
        <v>1</v>
      </c>
      <c r="I87" s="200"/>
      <c r="J87" s="201">
        <f>ROUND(I87*H87,2)</f>
        <v>0</v>
      </c>
      <c r="K87" s="197" t="s">
        <v>122</v>
      </c>
      <c r="L87" s="202"/>
      <c r="M87" s="203" t="s">
        <v>21</v>
      </c>
      <c r="N87" s="204" t="s">
        <v>44</v>
      </c>
      <c r="O87" s="83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7" t="s">
        <v>123</v>
      </c>
      <c r="AT87" s="207" t="s">
        <v>118</v>
      </c>
      <c r="AU87" s="207" t="s">
        <v>81</v>
      </c>
      <c r="AY87" s="16" t="s">
        <v>117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6" t="s">
        <v>81</v>
      </c>
      <c r="BK87" s="208">
        <f>ROUND(I87*H87,2)</f>
        <v>0</v>
      </c>
      <c r="BL87" s="16" t="s">
        <v>123</v>
      </c>
      <c r="BM87" s="207" t="s">
        <v>142</v>
      </c>
    </row>
    <row r="88" s="2" customFormat="1" ht="33" customHeight="1">
      <c r="A88" s="37"/>
      <c r="B88" s="38"/>
      <c r="C88" s="195" t="s">
        <v>143</v>
      </c>
      <c r="D88" s="195" t="s">
        <v>118</v>
      </c>
      <c r="E88" s="196" t="s">
        <v>144</v>
      </c>
      <c r="F88" s="197" t="s">
        <v>145</v>
      </c>
      <c r="G88" s="198" t="s">
        <v>121</v>
      </c>
      <c r="H88" s="199">
        <v>1</v>
      </c>
      <c r="I88" s="200"/>
      <c r="J88" s="201">
        <f>ROUND(I88*H88,2)</f>
        <v>0</v>
      </c>
      <c r="K88" s="197" t="s">
        <v>122</v>
      </c>
      <c r="L88" s="202"/>
      <c r="M88" s="203" t="s">
        <v>21</v>
      </c>
      <c r="N88" s="204" t="s">
        <v>44</v>
      </c>
      <c r="O88" s="83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7" t="s">
        <v>123</v>
      </c>
      <c r="AT88" s="207" t="s">
        <v>118</v>
      </c>
      <c r="AU88" s="207" t="s">
        <v>81</v>
      </c>
      <c r="AY88" s="16" t="s">
        <v>117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6" t="s">
        <v>81</v>
      </c>
      <c r="BK88" s="208">
        <f>ROUND(I88*H88,2)</f>
        <v>0</v>
      </c>
      <c r="BL88" s="16" t="s">
        <v>123</v>
      </c>
      <c r="BM88" s="207" t="s">
        <v>146</v>
      </c>
    </row>
    <row r="89" s="2" customFormat="1" ht="21.75" customHeight="1">
      <c r="A89" s="37"/>
      <c r="B89" s="38"/>
      <c r="C89" s="195" t="s">
        <v>147</v>
      </c>
      <c r="D89" s="195" t="s">
        <v>118</v>
      </c>
      <c r="E89" s="196" t="s">
        <v>148</v>
      </c>
      <c r="F89" s="197" t="s">
        <v>149</v>
      </c>
      <c r="G89" s="198" t="s">
        <v>121</v>
      </c>
      <c r="H89" s="199">
        <v>1</v>
      </c>
      <c r="I89" s="200"/>
      <c r="J89" s="201">
        <f>ROUND(I89*H89,2)</f>
        <v>0</v>
      </c>
      <c r="K89" s="197" t="s">
        <v>122</v>
      </c>
      <c r="L89" s="202"/>
      <c r="M89" s="203" t="s">
        <v>21</v>
      </c>
      <c r="N89" s="204" t="s">
        <v>44</v>
      </c>
      <c r="O89" s="83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7" t="s">
        <v>123</v>
      </c>
      <c r="AT89" s="207" t="s">
        <v>118</v>
      </c>
      <c r="AU89" s="207" t="s">
        <v>81</v>
      </c>
      <c r="AY89" s="16" t="s">
        <v>117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6" t="s">
        <v>81</v>
      </c>
      <c r="BK89" s="208">
        <f>ROUND(I89*H89,2)</f>
        <v>0</v>
      </c>
      <c r="BL89" s="16" t="s">
        <v>123</v>
      </c>
      <c r="BM89" s="207" t="s">
        <v>150</v>
      </c>
    </row>
    <row r="90" s="2" customFormat="1" ht="24.15" customHeight="1">
      <c r="A90" s="37"/>
      <c r="B90" s="38"/>
      <c r="C90" s="195" t="s">
        <v>151</v>
      </c>
      <c r="D90" s="195" t="s">
        <v>118</v>
      </c>
      <c r="E90" s="196" t="s">
        <v>152</v>
      </c>
      <c r="F90" s="197" t="s">
        <v>153</v>
      </c>
      <c r="G90" s="198" t="s">
        <v>121</v>
      </c>
      <c r="H90" s="199">
        <v>1</v>
      </c>
      <c r="I90" s="200"/>
      <c r="J90" s="201">
        <f>ROUND(I90*H90,2)</f>
        <v>0</v>
      </c>
      <c r="K90" s="197" t="s">
        <v>122</v>
      </c>
      <c r="L90" s="202"/>
      <c r="M90" s="203" t="s">
        <v>21</v>
      </c>
      <c r="N90" s="204" t="s">
        <v>44</v>
      </c>
      <c r="O90" s="83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7" t="s">
        <v>123</v>
      </c>
      <c r="AT90" s="207" t="s">
        <v>118</v>
      </c>
      <c r="AU90" s="207" t="s">
        <v>81</v>
      </c>
      <c r="AY90" s="16" t="s">
        <v>117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6" t="s">
        <v>81</v>
      </c>
      <c r="BK90" s="208">
        <f>ROUND(I90*H90,2)</f>
        <v>0</v>
      </c>
      <c r="BL90" s="16" t="s">
        <v>123</v>
      </c>
      <c r="BM90" s="207" t="s">
        <v>154</v>
      </c>
    </row>
    <row r="91" s="2" customFormat="1" ht="24.15" customHeight="1">
      <c r="A91" s="37"/>
      <c r="B91" s="38"/>
      <c r="C91" s="195" t="s">
        <v>155</v>
      </c>
      <c r="D91" s="195" t="s">
        <v>118</v>
      </c>
      <c r="E91" s="196" t="s">
        <v>156</v>
      </c>
      <c r="F91" s="197" t="s">
        <v>157</v>
      </c>
      <c r="G91" s="198" t="s">
        <v>121</v>
      </c>
      <c r="H91" s="199">
        <v>1</v>
      </c>
      <c r="I91" s="200"/>
      <c r="J91" s="201">
        <f>ROUND(I91*H91,2)</f>
        <v>0</v>
      </c>
      <c r="K91" s="197" t="s">
        <v>122</v>
      </c>
      <c r="L91" s="202"/>
      <c r="M91" s="203" t="s">
        <v>21</v>
      </c>
      <c r="N91" s="204" t="s">
        <v>44</v>
      </c>
      <c r="O91" s="83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7" t="s">
        <v>123</v>
      </c>
      <c r="AT91" s="207" t="s">
        <v>118</v>
      </c>
      <c r="AU91" s="207" t="s">
        <v>81</v>
      </c>
      <c r="AY91" s="16" t="s">
        <v>117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6" t="s">
        <v>81</v>
      </c>
      <c r="BK91" s="208">
        <f>ROUND(I91*H91,2)</f>
        <v>0</v>
      </c>
      <c r="BL91" s="16" t="s">
        <v>123</v>
      </c>
      <c r="BM91" s="207" t="s">
        <v>158</v>
      </c>
    </row>
    <row r="92" s="2" customFormat="1" ht="24.15" customHeight="1">
      <c r="A92" s="37"/>
      <c r="B92" s="38"/>
      <c r="C92" s="195" t="s">
        <v>159</v>
      </c>
      <c r="D92" s="195" t="s">
        <v>118</v>
      </c>
      <c r="E92" s="196" t="s">
        <v>160</v>
      </c>
      <c r="F92" s="197" t="s">
        <v>161</v>
      </c>
      <c r="G92" s="198" t="s">
        <v>121</v>
      </c>
      <c r="H92" s="199">
        <v>1</v>
      </c>
      <c r="I92" s="200"/>
      <c r="J92" s="201">
        <f>ROUND(I92*H92,2)</f>
        <v>0</v>
      </c>
      <c r="K92" s="197" t="s">
        <v>122</v>
      </c>
      <c r="L92" s="202"/>
      <c r="M92" s="203" t="s">
        <v>21</v>
      </c>
      <c r="N92" s="204" t="s">
        <v>44</v>
      </c>
      <c r="O92" s="83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7" t="s">
        <v>123</v>
      </c>
      <c r="AT92" s="207" t="s">
        <v>118</v>
      </c>
      <c r="AU92" s="207" t="s">
        <v>81</v>
      </c>
      <c r="AY92" s="16" t="s">
        <v>117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81</v>
      </c>
      <c r="BK92" s="208">
        <f>ROUND(I92*H92,2)</f>
        <v>0</v>
      </c>
      <c r="BL92" s="16" t="s">
        <v>123</v>
      </c>
      <c r="BM92" s="207" t="s">
        <v>162</v>
      </c>
    </row>
    <row r="93" s="2" customFormat="1" ht="24.15" customHeight="1">
      <c r="A93" s="37"/>
      <c r="B93" s="38"/>
      <c r="C93" s="195" t="s">
        <v>8</v>
      </c>
      <c r="D93" s="195" t="s">
        <v>118</v>
      </c>
      <c r="E93" s="196" t="s">
        <v>163</v>
      </c>
      <c r="F93" s="197" t="s">
        <v>164</v>
      </c>
      <c r="G93" s="198" t="s">
        <v>121</v>
      </c>
      <c r="H93" s="199">
        <v>1</v>
      </c>
      <c r="I93" s="200"/>
      <c r="J93" s="201">
        <f>ROUND(I93*H93,2)</f>
        <v>0</v>
      </c>
      <c r="K93" s="197" t="s">
        <v>122</v>
      </c>
      <c r="L93" s="202"/>
      <c r="M93" s="203" t="s">
        <v>21</v>
      </c>
      <c r="N93" s="204" t="s">
        <v>44</v>
      </c>
      <c r="O93" s="83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7" t="s">
        <v>123</v>
      </c>
      <c r="AT93" s="207" t="s">
        <v>118</v>
      </c>
      <c r="AU93" s="207" t="s">
        <v>81</v>
      </c>
      <c r="AY93" s="16" t="s">
        <v>117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6" t="s">
        <v>81</v>
      </c>
      <c r="BK93" s="208">
        <f>ROUND(I93*H93,2)</f>
        <v>0</v>
      </c>
      <c r="BL93" s="16" t="s">
        <v>123</v>
      </c>
      <c r="BM93" s="207" t="s">
        <v>165</v>
      </c>
    </row>
    <row r="94" s="2" customFormat="1" ht="24.15" customHeight="1">
      <c r="A94" s="37"/>
      <c r="B94" s="38"/>
      <c r="C94" s="195" t="s">
        <v>166</v>
      </c>
      <c r="D94" s="195" t="s">
        <v>118</v>
      </c>
      <c r="E94" s="196" t="s">
        <v>167</v>
      </c>
      <c r="F94" s="197" t="s">
        <v>168</v>
      </c>
      <c r="G94" s="198" t="s">
        <v>121</v>
      </c>
      <c r="H94" s="199">
        <v>1</v>
      </c>
      <c r="I94" s="200"/>
      <c r="J94" s="201">
        <f>ROUND(I94*H94,2)</f>
        <v>0</v>
      </c>
      <c r="K94" s="197" t="s">
        <v>122</v>
      </c>
      <c r="L94" s="202"/>
      <c r="M94" s="203" t="s">
        <v>21</v>
      </c>
      <c r="N94" s="204" t="s">
        <v>44</v>
      </c>
      <c r="O94" s="83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7" t="s">
        <v>123</v>
      </c>
      <c r="AT94" s="207" t="s">
        <v>118</v>
      </c>
      <c r="AU94" s="207" t="s">
        <v>81</v>
      </c>
      <c r="AY94" s="16" t="s">
        <v>117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6" t="s">
        <v>81</v>
      </c>
      <c r="BK94" s="208">
        <f>ROUND(I94*H94,2)</f>
        <v>0</v>
      </c>
      <c r="BL94" s="16" t="s">
        <v>123</v>
      </c>
      <c r="BM94" s="207" t="s">
        <v>169</v>
      </c>
    </row>
    <row r="95" s="2" customFormat="1" ht="24.15" customHeight="1">
      <c r="A95" s="37"/>
      <c r="B95" s="38"/>
      <c r="C95" s="195" t="s">
        <v>170</v>
      </c>
      <c r="D95" s="195" t="s">
        <v>118</v>
      </c>
      <c r="E95" s="196" t="s">
        <v>171</v>
      </c>
      <c r="F95" s="197" t="s">
        <v>172</v>
      </c>
      <c r="G95" s="198" t="s">
        <v>121</v>
      </c>
      <c r="H95" s="199">
        <v>1</v>
      </c>
      <c r="I95" s="200"/>
      <c r="J95" s="201">
        <f>ROUND(I95*H95,2)</f>
        <v>0</v>
      </c>
      <c r="K95" s="197" t="s">
        <v>122</v>
      </c>
      <c r="L95" s="202"/>
      <c r="M95" s="203" t="s">
        <v>21</v>
      </c>
      <c r="N95" s="204" t="s">
        <v>44</v>
      </c>
      <c r="O95" s="83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7" t="s">
        <v>123</v>
      </c>
      <c r="AT95" s="207" t="s">
        <v>118</v>
      </c>
      <c r="AU95" s="207" t="s">
        <v>81</v>
      </c>
      <c r="AY95" s="16" t="s">
        <v>117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81</v>
      </c>
      <c r="BK95" s="208">
        <f>ROUND(I95*H95,2)</f>
        <v>0</v>
      </c>
      <c r="BL95" s="16" t="s">
        <v>123</v>
      </c>
      <c r="BM95" s="207" t="s">
        <v>173</v>
      </c>
    </row>
    <row r="96" s="2" customFormat="1" ht="24.15" customHeight="1">
      <c r="A96" s="37"/>
      <c r="B96" s="38"/>
      <c r="C96" s="195" t="s">
        <v>174</v>
      </c>
      <c r="D96" s="195" t="s">
        <v>118</v>
      </c>
      <c r="E96" s="196" t="s">
        <v>175</v>
      </c>
      <c r="F96" s="197" t="s">
        <v>176</v>
      </c>
      <c r="G96" s="198" t="s">
        <v>121</v>
      </c>
      <c r="H96" s="199">
        <v>1</v>
      </c>
      <c r="I96" s="200"/>
      <c r="J96" s="201">
        <f>ROUND(I96*H96,2)</f>
        <v>0</v>
      </c>
      <c r="K96" s="197" t="s">
        <v>122</v>
      </c>
      <c r="L96" s="202"/>
      <c r="M96" s="203" t="s">
        <v>21</v>
      </c>
      <c r="N96" s="204" t="s">
        <v>44</v>
      </c>
      <c r="O96" s="83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123</v>
      </c>
      <c r="AT96" s="207" t="s">
        <v>118</v>
      </c>
      <c r="AU96" s="207" t="s">
        <v>81</v>
      </c>
      <c r="AY96" s="16" t="s">
        <v>117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81</v>
      </c>
      <c r="BK96" s="208">
        <f>ROUND(I96*H96,2)</f>
        <v>0</v>
      </c>
      <c r="BL96" s="16" t="s">
        <v>123</v>
      </c>
      <c r="BM96" s="207" t="s">
        <v>177</v>
      </c>
    </row>
    <row r="97" s="2" customFormat="1" ht="16.5" customHeight="1">
      <c r="A97" s="37"/>
      <c r="B97" s="38"/>
      <c r="C97" s="195" t="s">
        <v>178</v>
      </c>
      <c r="D97" s="195" t="s">
        <v>118</v>
      </c>
      <c r="E97" s="196" t="s">
        <v>179</v>
      </c>
      <c r="F97" s="197" t="s">
        <v>180</v>
      </c>
      <c r="G97" s="198" t="s">
        <v>121</v>
      </c>
      <c r="H97" s="199">
        <v>1</v>
      </c>
      <c r="I97" s="200"/>
      <c r="J97" s="201">
        <f>ROUND(I97*H97,2)</f>
        <v>0</v>
      </c>
      <c r="K97" s="197" t="s">
        <v>122</v>
      </c>
      <c r="L97" s="202"/>
      <c r="M97" s="203" t="s">
        <v>21</v>
      </c>
      <c r="N97" s="204" t="s">
        <v>44</v>
      </c>
      <c r="O97" s="83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7" t="s">
        <v>123</v>
      </c>
      <c r="AT97" s="207" t="s">
        <v>118</v>
      </c>
      <c r="AU97" s="207" t="s">
        <v>81</v>
      </c>
      <c r="AY97" s="16" t="s">
        <v>117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81</v>
      </c>
      <c r="BK97" s="208">
        <f>ROUND(I97*H97,2)</f>
        <v>0</v>
      </c>
      <c r="BL97" s="16" t="s">
        <v>123</v>
      </c>
      <c r="BM97" s="207" t="s">
        <v>181</v>
      </c>
    </row>
    <row r="98" s="2" customFormat="1" ht="16.5" customHeight="1">
      <c r="A98" s="37"/>
      <c r="B98" s="38"/>
      <c r="C98" s="195" t="s">
        <v>182</v>
      </c>
      <c r="D98" s="195" t="s">
        <v>118</v>
      </c>
      <c r="E98" s="196" t="s">
        <v>183</v>
      </c>
      <c r="F98" s="197" t="s">
        <v>184</v>
      </c>
      <c r="G98" s="198" t="s">
        <v>121</v>
      </c>
      <c r="H98" s="199">
        <v>1</v>
      </c>
      <c r="I98" s="200"/>
      <c r="J98" s="201">
        <f>ROUND(I98*H98,2)</f>
        <v>0</v>
      </c>
      <c r="K98" s="197" t="s">
        <v>122</v>
      </c>
      <c r="L98" s="202"/>
      <c r="M98" s="203" t="s">
        <v>21</v>
      </c>
      <c r="N98" s="204" t="s">
        <v>44</v>
      </c>
      <c r="O98" s="83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123</v>
      </c>
      <c r="AT98" s="207" t="s">
        <v>118</v>
      </c>
      <c r="AU98" s="207" t="s">
        <v>81</v>
      </c>
      <c r="AY98" s="16" t="s">
        <v>117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81</v>
      </c>
      <c r="BK98" s="208">
        <f>ROUND(I98*H98,2)</f>
        <v>0</v>
      </c>
      <c r="BL98" s="16" t="s">
        <v>123</v>
      </c>
      <c r="BM98" s="207" t="s">
        <v>185</v>
      </c>
    </row>
    <row r="99" s="2" customFormat="1" ht="24.15" customHeight="1">
      <c r="A99" s="37"/>
      <c r="B99" s="38"/>
      <c r="C99" s="195" t="s">
        <v>186</v>
      </c>
      <c r="D99" s="195" t="s">
        <v>118</v>
      </c>
      <c r="E99" s="196" t="s">
        <v>187</v>
      </c>
      <c r="F99" s="197" t="s">
        <v>188</v>
      </c>
      <c r="G99" s="198" t="s">
        <v>121</v>
      </c>
      <c r="H99" s="199">
        <v>1</v>
      </c>
      <c r="I99" s="200"/>
      <c r="J99" s="201">
        <f>ROUND(I99*H99,2)</f>
        <v>0</v>
      </c>
      <c r="K99" s="197" t="s">
        <v>122</v>
      </c>
      <c r="L99" s="202"/>
      <c r="M99" s="203" t="s">
        <v>21</v>
      </c>
      <c r="N99" s="204" t="s">
        <v>44</v>
      </c>
      <c r="O99" s="83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7" t="s">
        <v>123</v>
      </c>
      <c r="AT99" s="207" t="s">
        <v>118</v>
      </c>
      <c r="AU99" s="207" t="s">
        <v>81</v>
      </c>
      <c r="AY99" s="16" t="s">
        <v>117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6" t="s">
        <v>81</v>
      </c>
      <c r="BK99" s="208">
        <f>ROUND(I99*H99,2)</f>
        <v>0</v>
      </c>
      <c r="BL99" s="16" t="s">
        <v>123</v>
      </c>
      <c r="BM99" s="207" t="s">
        <v>189</v>
      </c>
    </row>
    <row r="100" s="2" customFormat="1" ht="24.15" customHeight="1">
      <c r="A100" s="37"/>
      <c r="B100" s="38"/>
      <c r="C100" s="195" t="s">
        <v>190</v>
      </c>
      <c r="D100" s="195" t="s">
        <v>118</v>
      </c>
      <c r="E100" s="196" t="s">
        <v>191</v>
      </c>
      <c r="F100" s="197" t="s">
        <v>192</v>
      </c>
      <c r="G100" s="198" t="s">
        <v>121</v>
      </c>
      <c r="H100" s="199">
        <v>1</v>
      </c>
      <c r="I100" s="200"/>
      <c r="J100" s="201">
        <f>ROUND(I100*H100,2)</f>
        <v>0</v>
      </c>
      <c r="K100" s="197" t="s">
        <v>122</v>
      </c>
      <c r="L100" s="202"/>
      <c r="M100" s="203" t="s">
        <v>21</v>
      </c>
      <c r="N100" s="204" t="s">
        <v>44</v>
      </c>
      <c r="O100" s="83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7" t="s">
        <v>123</v>
      </c>
      <c r="AT100" s="207" t="s">
        <v>118</v>
      </c>
      <c r="AU100" s="207" t="s">
        <v>81</v>
      </c>
      <c r="AY100" s="16" t="s">
        <v>117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81</v>
      </c>
      <c r="BK100" s="208">
        <f>ROUND(I100*H100,2)</f>
        <v>0</v>
      </c>
      <c r="BL100" s="16" t="s">
        <v>123</v>
      </c>
      <c r="BM100" s="207" t="s">
        <v>193</v>
      </c>
    </row>
    <row r="101" s="2" customFormat="1" ht="24.15" customHeight="1">
      <c r="A101" s="37"/>
      <c r="B101" s="38"/>
      <c r="C101" s="195" t="s">
        <v>194</v>
      </c>
      <c r="D101" s="195" t="s">
        <v>118</v>
      </c>
      <c r="E101" s="196" t="s">
        <v>195</v>
      </c>
      <c r="F101" s="197" t="s">
        <v>196</v>
      </c>
      <c r="G101" s="198" t="s">
        <v>121</v>
      </c>
      <c r="H101" s="199">
        <v>1</v>
      </c>
      <c r="I101" s="200"/>
      <c r="J101" s="201">
        <f>ROUND(I101*H101,2)</f>
        <v>0</v>
      </c>
      <c r="K101" s="197" t="s">
        <v>122</v>
      </c>
      <c r="L101" s="202"/>
      <c r="M101" s="203" t="s">
        <v>21</v>
      </c>
      <c r="N101" s="204" t="s">
        <v>44</v>
      </c>
      <c r="O101" s="83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7" t="s">
        <v>123</v>
      </c>
      <c r="AT101" s="207" t="s">
        <v>118</v>
      </c>
      <c r="AU101" s="207" t="s">
        <v>81</v>
      </c>
      <c r="AY101" s="16" t="s">
        <v>117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6" t="s">
        <v>81</v>
      </c>
      <c r="BK101" s="208">
        <f>ROUND(I101*H101,2)</f>
        <v>0</v>
      </c>
      <c r="BL101" s="16" t="s">
        <v>123</v>
      </c>
      <c r="BM101" s="207" t="s">
        <v>197</v>
      </c>
    </row>
    <row r="102" s="2" customFormat="1" ht="24.15" customHeight="1">
      <c r="A102" s="37"/>
      <c r="B102" s="38"/>
      <c r="C102" s="195" t="s">
        <v>7</v>
      </c>
      <c r="D102" s="195" t="s">
        <v>118</v>
      </c>
      <c r="E102" s="196" t="s">
        <v>198</v>
      </c>
      <c r="F102" s="197" t="s">
        <v>199</v>
      </c>
      <c r="G102" s="198" t="s">
        <v>121</v>
      </c>
      <c r="H102" s="199">
        <v>1</v>
      </c>
      <c r="I102" s="200"/>
      <c r="J102" s="201">
        <f>ROUND(I102*H102,2)</f>
        <v>0</v>
      </c>
      <c r="K102" s="197" t="s">
        <v>122</v>
      </c>
      <c r="L102" s="202"/>
      <c r="M102" s="203" t="s">
        <v>21</v>
      </c>
      <c r="N102" s="204" t="s">
        <v>44</v>
      </c>
      <c r="O102" s="83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7" t="s">
        <v>123</v>
      </c>
      <c r="AT102" s="207" t="s">
        <v>118</v>
      </c>
      <c r="AU102" s="207" t="s">
        <v>81</v>
      </c>
      <c r="AY102" s="16" t="s">
        <v>117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81</v>
      </c>
      <c r="BK102" s="208">
        <f>ROUND(I102*H102,2)</f>
        <v>0</v>
      </c>
      <c r="BL102" s="16" t="s">
        <v>123</v>
      </c>
      <c r="BM102" s="207" t="s">
        <v>200</v>
      </c>
    </row>
    <row r="103" s="2" customFormat="1" ht="33" customHeight="1">
      <c r="A103" s="37"/>
      <c r="B103" s="38"/>
      <c r="C103" s="195" t="s">
        <v>201</v>
      </c>
      <c r="D103" s="195" t="s">
        <v>118</v>
      </c>
      <c r="E103" s="196" t="s">
        <v>202</v>
      </c>
      <c r="F103" s="197" t="s">
        <v>203</v>
      </c>
      <c r="G103" s="198" t="s">
        <v>121</v>
      </c>
      <c r="H103" s="199">
        <v>1</v>
      </c>
      <c r="I103" s="200"/>
      <c r="J103" s="201">
        <f>ROUND(I103*H103,2)</f>
        <v>0</v>
      </c>
      <c r="K103" s="197" t="s">
        <v>122</v>
      </c>
      <c r="L103" s="202"/>
      <c r="M103" s="203" t="s">
        <v>21</v>
      </c>
      <c r="N103" s="204" t="s">
        <v>44</v>
      </c>
      <c r="O103" s="83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7" t="s">
        <v>123</v>
      </c>
      <c r="AT103" s="207" t="s">
        <v>118</v>
      </c>
      <c r="AU103" s="207" t="s">
        <v>81</v>
      </c>
      <c r="AY103" s="16" t="s">
        <v>117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6" t="s">
        <v>81</v>
      </c>
      <c r="BK103" s="208">
        <f>ROUND(I103*H103,2)</f>
        <v>0</v>
      </c>
      <c r="BL103" s="16" t="s">
        <v>123</v>
      </c>
      <c r="BM103" s="207" t="s">
        <v>204</v>
      </c>
    </row>
    <row r="104" s="2" customFormat="1" ht="24.15" customHeight="1">
      <c r="A104" s="37"/>
      <c r="B104" s="38"/>
      <c r="C104" s="195" t="s">
        <v>205</v>
      </c>
      <c r="D104" s="195" t="s">
        <v>118</v>
      </c>
      <c r="E104" s="196" t="s">
        <v>206</v>
      </c>
      <c r="F104" s="197" t="s">
        <v>207</v>
      </c>
      <c r="G104" s="198" t="s">
        <v>121</v>
      </c>
      <c r="H104" s="199">
        <v>1</v>
      </c>
      <c r="I104" s="200"/>
      <c r="J104" s="201">
        <f>ROUND(I104*H104,2)</f>
        <v>0</v>
      </c>
      <c r="K104" s="197" t="s">
        <v>122</v>
      </c>
      <c r="L104" s="202"/>
      <c r="M104" s="203" t="s">
        <v>21</v>
      </c>
      <c r="N104" s="204" t="s">
        <v>44</v>
      </c>
      <c r="O104" s="83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7" t="s">
        <v>123</v>
      </c>
      <c r="AT104" s="207" t="s">
        <v>118</v>
      </c>
      <c r="AU104" s="207" t="s">
        <v>81</v>
      </c>
      <c r="AY104" s="16" t="s">
        <v>117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81</v>
      </c>
      <c r="BK104" s="208">
        <f>ROUND(I104*H104,2)</f>
        <v>0</v>
      </c>
      <c r="BL104" s="16" t="s">
        <v>123</v>
      </c>
      <c r="BM104" s="207" t="s">
        <v>208</v>
      </c>
    </row>
    <row r="105" s="2" customFormat="1" ht="24.15" customHeight="1">
      <c r="A105" s="37"/>
      <c r="B105" s="38"/>
      <c r="C105" s="195" t="s">
        <v>209</v>
      </c>
      <c r="D105" s="195" t="s">
        <v>118</v>
      </c>
      <c r="E105" s="196" t="s">
        <v>210</v>
      </c>
      <c r="F105" s="197" t="s">
        <v>211</v>
      </c>
      <c r="G105" s="198" t="s">
        <v>121</v>
      </c>
      <c r="H105" s="199">
        <v>1</v>
      </c>
      <c r="I105" s="200"/>
      <c r="J105" s="201">
        <f>ROUND(I105*H105,2)</f>
        <v>0</v>
      </c>
      <c r="K105" s="197" t="s">
        <v>122</v>
      </c>
      <c r="L105" s="202"/>
      <c r="M105" s="203" t="s">
        <v>21</v>
      </c>
      <c r="N105" s="204" t="s">
        <v>44</v>
      </c>
      <c r="O105" s="83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7" t="s">
        <v>123</v>
      </c>
      <c r="AT105" s="207" t="s">
        <v>118</v>
      </c>
      <c r="AU105" s="207" t="s">
        <v>81</v>
      </c>
      <c r="AY105" s="16" t="s">
        <v>117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6" t="s">
        <v>81</v>
      </c>
      <c r="BK105" s="208">
        <f>ROUND(I105*H105,2)</f>
        <v>0</v>
      </c>
      <c r="BL105" s="16" t="s">
        <v>123</v>
      </c>
      <c r="BM105" s="207" t="s">
        <v>212</v>
      </c>
    </row>
    <row r="106" s="2" customFormat="1" ht="37.8" customHeight="1">
      <c r="A106" s="37"/>
      <c r="B106" s="38"/>
      <c r="C106" s="195" t="s">
        <v>213</v>
      </c>
      <c r="D106" s="195" t="s">
        <v>118</v>
      </c>
      <c r="E106" s="196" t="s">
        <v>214</v>
      </c>
      <c r="F106" s="197" t="s">
        <v>215</v>
      </c>
      <c r="G106" s="198" t="s">
        <v>121</v>
      </c>
      <c r="H106" s="199">
        <v>1</v>
      </c>
      <c r="I106" s="200"/>
      <c r="J106" s="201">
        <f>ROUND(I106*H106,2)</f>
        <v>0</v>
      </c>
      <c r="K106" s="197" t="s">
        <v>122</v>
      </c>
      <c r="L106" s="202"/>
      <c r="M106" s="203" t="s">
        <v>21</v>
      </c>
      <c r="N106" s="204" t="s">
        <v>44</v>
      </c>
      <c r="O106" s="83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7" t="s">
        <v>123</v>
      </c>
      <c r="AT106" s="207" t="s">
        <v>118</v>
      </c>
      <c r="AU106" s="207" t="s">
        <v>81</v>
      </c>
      <c r="AY106" s="16" t="s">
        <v>117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81</v>
      </c>
      <c r="BK106" s="208">
        <f>ROUND(I106*H106,2)</f>
        <v>0</v>
      </c>
      <c r="BL106" s="16" t="s">
        <v>123</v>
      </c>
      <c r="BM106" s="207" t="s">
        <v>216</v>
      </c>
    </row>
    <row r="107" s="2" customFormat="1" ht="37.8" customHeight="1">
      <c r="A107" s="37"/>
      <c r="B107" s="38"/>
      <c r="C107" s="195" t="s">
        <v>217</v>
      </c>
      <c r="D107" s="195" t="s">
        <v>118</v>
      </c>
      <c r="E107" s="196" t="s">
        <v>218</v>
      </c>
      <c r="F107" s="197" t="s">
        <v>219</v>
      </c>
      <c r="G107" s="198" t="s">
        <v>121</v>
      </c>
      <c r="H107" s="199">
        <v>1</v>
      </c>
      <c r="I107" s="200"/>
      <c r="J107" s="201">
        <f>ROUND(I107*H107,2)</f>
        <v>0</v>
      </c>
      <c r="K107" s="197" t="s">
        <v>122</v>
      </c>
      <c r="L107" s="202"/>
      <c r="M107" s="203" t="s">
        <v>21</v>
      </c>
      <c r="N107" s="204" t="s">
        <v>44</v>
      </c>
      <c r="O107" s="83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7" t="s">
        <v>123</v>
      </c>
      <c r="AT107" s="207" t="s">
        <v>118</v>
      </c>
      <c r="AU107" s="207" t="s">
        <v>81</v>
      </c>
      <c r="AY107" s="16" t="s">
        <v>117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6" t="s">
        <v>81</v>
      </c>
      <c r="BK107" s="208">
        <f>ROUND(I107*H107,2)</f>
        <v>0</v>
      </c>
      <c r="BL107" s="16" t="s">
        <v>123</v>
      </c>
      <c r="BM107" s="207" t="s">
        <v>220</v>
      </c>
    </row>
    <row r="108" s="2" customFormat="1" ht="37.8" customHeight="1">
      <c r="A108" s="37"/>
      <c r="B108" s="38"/>
      <c r="C108" s="195" t="s">
        <v>221</v>
      </c>
      <c r="D108" s="195" t="s">
        <v>118</v>
      </c>
      <c r="E108" s="196" t="s">
        <v>222</v>
      </c>
      <c r="F108" s="197" t="s">
        <v>223</v>
      </c>
      <c r="G108" s="198" t="s">
        <v>121</v>
      </c>
      <c r="H108" s="199">
        <v>1</v>
      </c>
      <c r="I108" s="200"/>
      <c r="J108" s="201">
        <f>ROUND(I108*H108,2)</f>
        <v>0</v>
      </c>
      <c r="K108" s="197" t="s">
        <v>122</v>
      </c>
      <c r="L108" s="202"/>
      <c r="M108" s="203" t="s">
        <v>21</v>
      </c>
      <c r="N108" s="204" t="s">
        <v>44</v>
      </c>
      <c r="O108" s="83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7" t="s">
        <v>123</v>
      </c>
      <c r="AT108" s="207" t="s">
        <v>118</v>
      </c>
      <c r="AU108" s="207" t="s">
        <v>81</v>
      </c>
      <c r="AY108" s="16" t="s">
        <v>117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81</v>
      </c>
      <c r="BK108" s="208">
        <f>ROUND(I108*H108,2)</f>
        <v>0</v>
      </c>
      <c r="BL108" s="16" t="s">
        <v>123</v>
      </c>
      <c r="BM108" s="207" t="s">
        <v>224</v>
      </c>
    </row>
    <row r="109" s="2" customFormat="1" ht="24.15" customHeight="1">
      <c r="A109" s="37"/>
      <c r="B109" s="38"/>
      <c r="C109" s="195" t="s">
        <v>225</v>
      </c>
      <c r="D109" s="195" t="s">
        <v>118</v>
      </c>
      <c r="E109" s="196" t="s">
        <v>226</v>
      </c>
      <c r="F109" s="197" t="s">
        <v>227</v>
      </c>
      <c r="G109" s="198" t="s">
        <v>121</v>
      </c>
      <c r="H109" s="199">
        <v>1</v>
      </c>
      <c r="I109" s="200"/>
      <c r="J109" s="201">
        <f>ROUND(I109*H109,2)</f>
        <v>0</v>
      </c>
      <c r="K109" s="197" t="s">
        <v>122</v>
      </c>
      <c r="L109" s="202"/>
      <c r="M109" s="203" t="s">
        <v>21</v>
      </c>
      <c r="N109" s="204" t="s">
        <v>44</v>
      </c>
      <c r="O109" s="83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7" t="s">
        <v>123</v>
      </c>
      <c r="AT109" s="207" t="s">
        <v>118</v>
      </c>
      <c r="AU109" s="207" t="s">
        <v>81</v>
      </c>
      <c r="AY109" s="16" t="s">
        <v>117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6" t="s">
        <v>81</v>
      </c>
      <c r="BK109" s="208">
        <f>ROUND(I109*H109,2)</f>
        <v>0</v>
      </c>
      <c r="BL109" s="16" t="s">
        <v>123</v>
      </c>
      <c r="BM109" s="207" t="s">
        <v>228</v>
      </c>
    </row>
    <row r="110" s="2" customFormat="1" ht="24.15" customHeight="1">
      <c r="A110" s="37"/>
      <c r="B110" s="38"/>
      <c r="C110" s="195" t="s">
        <v>229</v>
      </c>
      <c r="D110" s="195" t="s">
        <v>118</v>
      </c>
      <c r="E110" s="196" t="s">
        <v>230</v>
      </c>
      <c r="F110" s="197" t="s">
        <v>231</v>
      </c>
      <c r="G110" s="198" t="s">
        <v>121</v>
      </c>
      <c r="H110" s="199">
        <v>1</v>
      </c>
      <c r="I110" s="200"/>
      <c r="J110" s="201">
        <f>ROUND(I110*H110,2)</f>
        <v>0</v>
      </c>
      <c r="K110" s="197" t="s">
        <v>122</v>
      </c>
      <c r="L110" s="202"/>
      <c r="M110" s="203" t="s">
        <v>21</v>
      </c>
      <c r="N110" s="204" t="s">
        <v>44</v>
      </c>
      <c r="O110" s="83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7" t="s">
        <v>123</v>
      </c>
      <c r="AT110" s="207" t="s">
        <v>118</v>
      </c>
      <c r="AU110" s="207" t="s">
        <v>81</v>
      </c>
      <c r="AY110" s="16" t="s">
        <v>117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81</v>
      </c>
      <c r="BK110" s="208">
        <f>ROUND(I110*H110,2)</f>
        <v>0</v>
      </c>
      <c r="BL110" s="16" t="s">
        <v>123</v>
      </c>
      <c r="BM110" s="207" t="s">
        <v>232</v>
      </c>
    </row>
    <row r="111" s="2" customFormat="1" ht="24.15" customHeight="1">
      <c r="A111" s="37"/>
      <c r="B111" s="38"/>
      <c r="C111" s="195" t="s">
        <v>233</v>
      </c>
      <c r="D111" s="195" t="s">
        <v>118</v>
      </c>
      <c r="E111" s="196" t="s">
        <v>234</v>
      </c>
      <c r="F111" s="197" t="s">
        <v>235</v>
      </c>
      <c r="G111" s="198" t="s">
        <v>121</v>
      </c>
      <c r="H111" s="199">
        <v>1</v>
      </c>
      <c r="I111" s="200"/>
      <c r="J111" s="201">
        <f>ROUND(I111*H111,2)</f>
        <v>0</v>
      </c>
      <c r="K111" s="197" t="s">
        <v>122</v>
      </c>
      <c r="L111" s="202"/>
      <c r="M111" s="203" t="s">
        <v>21</v>
      </c>
      <c r="N111" s="204" t="s">
        <v>44</v>
      </c>
      <c r="O111" s="83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7" t="s">
        <v>123</v>
      </c>
      <c r="AT111" s="207" t="s">
        <v>118</v>
      </c>
      <c r="AU111" s="207" t="s">
        <v>81</v>
      </c>
      <c r="AY111" s="16" t="s">
        <v>117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6" t="s">
        <v>81</v>
      </c>
      <c r="BK111" s="208">
        <f>ROUND(I111*H111,2)</f>
        <v>0</v>
      </c>
      <c r="BL111" s="16" t="s">
        <v>123</v>
      </c>
      <c r="BM111" s="207" t="s">
        <v>236</v>
      </c>
    </row>
    <row r="112" s="2" customFormat="1" ht="24.15" customHeight="1">
      <c r="A112" s="37"/>
      <c r="B112" s="38"/>
      <c r="C112" s="195" t="s">
        <v>237</v>
      </c>
      <c r="D112" s="195" t="s">
        <v>118</v>
      </c>
      <c r="E112" s="196" t="s">
        <v>238</v>
      </c>
      <c r="F112" s="197" t="s">
        <v>239</v>
      </c>
      <c r="G112" s="198" t="s">
        <v>121</v>
      </c>
      <c r="H112" s="199">
        <v>1</v>
      </c>
      <c r="I112" s="200"/>
      <c r="J112" s="201">
        <f>ROUND(I112*H112,2)</f>
        <v>0</v>
      </c>
      <c r="K112" s="197" t="s">
        <v>122</v>
      </c>
      <c r="L112" s="202"/>
      <c r="M112" s="203" t="s">
        <v>21</v>
      </c>
      <c r="N112" s="204" t="s">
        <v>44</v>
      </c>
      <c r="O112" s="83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7" t="s">
        <v>123</v>
      </c>
      <c r="AT112" s="207" t="s">
        <v>118</v>
      </c>
      <c r="AU112" s="207" t="s">
        <v>81</v>
      </c>
      <c r="AY112" s="16" t="s">
        <v>117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6" t="s">
        <v>81</v>
      </c>
      <c r="BK112" s="208">
        <f>ROUND(I112*H112,2)</f>
        <v>0</v>
      </c>
      <c r="BL112" s="16" t="s">
        <v>123</v>
      </c>
      <c r="BM112" s="207" t="s">
        <v>240</v>
      </c>
    </row>
    <row r="113" s="2" customFormat="1" ht="24.15" customHeight="1">
      <c r="A113" s="37"/>
      <c r="B113" s="38"/>
      <c r="C113" s="195" t="s">
        <v>241</v>
      </c>
      <c r="D113" s="195" t="s">
        <v>118</v>
      </c>
      <c r="E113" s="196" t="s">
        <v>242</v>
      </c>
      <c r="F113" s="197" t="s">
        <v>243</v>
      </c>
      <c r="G113" s="198" t="s">
        <v>121</v>
      </c>
      <c r="H113" s="199">
        <v>1</v>
      </c>
      <c r="I113" s="200"/>
      <c r="J113" s="201">
        <f>ROUND(I113*H113,2)</f>
        <v>0</v>
      </c>
      <c r="K113" s="197" t="s">
        <v>122</v>
      </c>
      <c r="L113" s="202"/>
      <c r="M113" s="203" t="s">
        <v>21</v>
      </c>
      <c r="N113" s="204" t="s">
        <v>44</v>
      </c>
      <c r="O113" s="83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7" t="s">
        <v>123</v>
      </c>
      <c r="AT113" s="207" t="s">
        <v>118</v>
      </c>
      <c r="AU113" s="207" t="s">
        <v>81</v>
      </c>
      <c r="AY113" s="16" t="s">
        <v>117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6" t="s">
        <v>81</v>
      </c>
      <c r="BK113" s="208">
        <f>ROUND(I113*H113,2)</f>
        <v>0</v>
      </c>
      <c r="BL113" s="16" t="s">
        <v>123</v>
      </c>
      <c r="BM113" s="207" t="s">
        <v>244</v>
      </c>
    </row>
    <row r="114" s="2" customFormat="1" ht="24.15" customHeight="1">
      <c r="A114" s="37"/>
      <c r="B114" s="38"/>
      <c r="C114" s="195" t="s">
        <v>245</v>
      </c>
      <c r="D114" s="195" t="s">
        <v>118</v>
      </c>
      <c r="E114" s="196" t="s">
        <v>246</v>
      </c>
      <c r="F114" s="197" t="s">
        <v>247</v>
      </c>
      <c r="G114" s="198" t="s">
        <v>121</v>
      </c>
      <c r="H114" s="199">
        <v>1</v>
      </c>
      <c r="I114" s="200"/>
      <c r="J114" s="201">
        <f>ROUND(I114*H114,2)</f>
        <v>0</v>
      </c>
      <c r="K114" s="197" t="s">
        <v>122</v>
      </c>
      <c r="L114" s="202"/>
      <c r="M114" s="203" t="s">
        <v>21</v>
      </c>
      <c r="N114" s="204" t="s">
        <v>44</v>
      </c>
      <c r="O114" s="83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7" t="s">
        <v>123</v>
      </c>
      <c r="AT114" s="207" t="s">
        <v>118</v>
      </c>
      <c r="AU114" s="207" t="s">
        <v>81</v>
      </c>
      <c r="AY114" s="16" t="s">
        <v>117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6" t="s">
        <v>81</v>
      </c>
      <c r="BK114" s="208">
        <f>ROUND(I114*H114,2)</f>
        <v>0</v>
      </c>
      <c r="BL114" s="16" t="s">
        <v>123</v>
      </c>
      <c r="BM114" s="207" t="s">
        <v>248</v>
      </c>
    </row>
    <row r="115" s="2" customFormat="1" ht="24.15" customHeight="1">
      <c r="A115" s="37"/>
      <c r="B115" s="38"/>
      <c r="C115" s="195" t="s">
        <v>249</v>
      </c>
      <c r="D115" s="195" t="s">
        <v>118</v>
      </c>
      <c r="E115" s="196" t="s">
        <v>250</v>
      </c>
      <c r="F115" s="197" t="s">
        <v>251</v>
      </c>
      <c r="G115" s="198" t="s">
        <v>121</v>
      </c>
      <c r="H115" s="199">
        <v>1</v>
      </c>
      <c r="I115" s="200"/>
      <c r="J115" s="201">
        <f>ROUND(I115*H115,2)</f>
        <v>0</v>
      </c>
      <c r="K115" s="197" t="s">
        <v>122</v>
      </c>
      <c r="L115" s="202"/>
      <c r="M115" s="203" t="s">
        <v>21</v>
      </c>
      <c r="N115" s="204" t="s">
        <v>44</v>
      </c>
      <c r="O115" s="83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7" t="s">
        <v>123</v>
      </c>
      <c r="AT115" s="207" t="s">
        <v>118</v>
      </c>
      <c r="AU115" s="207" t="s">
        <v>81</v>
      </c>
      <c r="AY115" s="16" t="s">
        <v>117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6" t="s">
        <v>81</v>
      </c>
      <c r="BK115" s="208">
        <f>ROUND(I115*H115,2)</f>
        <v>0</v>
      </c>
      <c r="BL115" s="16" t="s">
        <v>123</v>
      </c>
      <c r="BM115" s="207" t="s">
        <v>252</v>
      </c>
    </row>
    <row r="116" s="2" customFormat="1" ht="33" customHeight="1">
      <c r="A116" s="37"/>
      <c r="B116" s="38"/>
      <c r="C116" s="195" t="s">
        <v>253</v>
      </c>
      <c r="D116" s="195" t="s">
        <v>118</v>
      </c>
      <c r="E116" s="196" t="s">
        <v>254</v>
      </c>
      <c r="F116" s="197" t="s">
        <v>255</v>
      </c>
      <c r="G116" s="198" t="s">
        <v>121</v>
      </c>
      <c r="H116" s="199">
        <v>1</v>
      </c>
      <c r="I116" s="200"/>
      <c r="J116" s="201">
        <f>ROUND(I116*H116,2)</f>
        <v>0</v>
      </c>
      <c r="K116" s="197" t="s">
        <v>122</v>
      </c>
      <c r="L116" s="202"/>
      <c r="M116" s="203" t="s">
        <v>21</v>
      </c>
      <c r="N116" s="204" t="s">
        <v>44</v>
      </c>
      <c r="O116" s="83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123</v>
      </c>
      <c r="AT116" s="207" t="s">
        <v>118</v>
      </c>
      <c r="AU116" s="207" t="s">
        <v>81</v>
      </c>
      <c r="AY116" s="16" t="s">
        <v>117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81</v>
      </c>
      <c r="BK116" s="208">
        <f>ROUND(I116*H116,2)</f>
        <v>0</v>
      </c>
      <c r="BL116" s="16" t="s">
        <v>123</v>
      </c>
      <c r="BM116" s="207" t="s">
        <v>256</v>
      </c>
    </row>
    <row r="117" s="2" customFormat="1" ht="24.15" customHeight="1">
      <c r="A117" s="37"/>
      <c r="B117" s="38"/>
      <c r="C117" s="195" t="s">
        <v>257</v>
      </c>
      <c r="D117" s="195" t="s">
        <v>118</v>
      </c>
      <c r="E117" s="196" t="s">
        <v>258</v>
      </c>
      <c r="F117" s="197" t="s">
        <v>259</v>
      </c>
      <c r="G117" s="198" t="s">
        <v>121</v>
      </c>
      <c r="H117" s="199">
        <v>1</v>
      </c>
      <c r="I117" s="200"/>
      <c r="J117" s="201">
        <f>ROUND(I117*H117,2)</f>
        <v>0</v>
      </c>
      <c r="K117" s="197" t="s">
        <v>122</v>
      </c>
      <c r="L117" s="202"/>
      <c r="M117" s="203" t="s">
        <v>21</v>
      </c>
      <c r="N117" s="204" t="s">
        <v>44</v>
      </c>
      <c r="O117" s="83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7" t="s">
        <v>123</v>
      </c>
      <c r="AT117" s="207" t="s">
        <v>118</v>
      </c>
      <c r="AU117" s="207" t="s">
        <v>81</v>
      </c>
      <c r="AY117" s="16" t="s">
        <v>117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6" t="s">
        <v>81</v>
      </c>
      <c r="BK117" s="208">
        <f>ROUND(I117*H117,2)</f>
        <v>0</v>
      </c>
      <c r="BL117" s="16" t="s">
        <v>123</v>
      </c>
      <c r="BM117" s="207" t="s">
        <v>260</v>
      </c>
    </row>
    <row r="118" s="2" customFormat="1" ht="24.15" customHeight="1">
      <c r="A118" s="37"/>
      <c r="B118" s="38"/>
      <c r="C118" s="195" t="s">
        <v>261</v>
      </c>
      <c r="D118" s="195" t="s">
        <v>118</v>
      </c>
      <c r="E118" s="196" t="s">
        <v>262</v>
      </c>
      <c r="F118" s="197" t="s">
        <v>263</v>
      </c>
      <c r="G118" s="198" t="s">
        <v>121</v>
      </c>
      <c r="H118" s="199">
        <v>1</v>
      </c>
      <c r="I118" s="200"/>
      <c r="J118" s="201">
        <f>ROUND(I118*H118,2)</f>
        <v>0</v>
      </c>
      <c r="K118" s="197" t="s">
        <v>122</v>
      </c>
      <c r="L118" s="202"/>
      <c r="M118" s="203" t="s">
        <v>21</v>
      </c>
      <c r="N118" s="204" t="s">
        <v>44</v>
      </c>
      <c r="O118" s="83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7" t="s">
        <v>123</v>
      </c>
      <c r="AT118" s="207" t="s">
        <v>118</v>
      </c>
      <c r="AU118" s="207" t="s">
        <v>81</v>
      </c>
      <c r="AY118" s="16" t="s">
        <v>117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6" t="s">
        <v>81</v>
      </c>
      <c r="BK118" s="208">
        <f>ROUND(I118*H118,2)</f>
        <v>0</v>
      </c>
      <c r="BL118" s="16" t="s">
        <v>123</v>
      </c>
      <c r="BM118" s="207" t="s">
        <v>264</v>
      </c>
    </row>
    <row r="119" s="2" customFormat="1" ht="24.15" customHeight="1">
      <c r="A119" s="37"/>
      <c r="B119" s="38"/>
      <c r="C119" s="195" t="s">
        <v>265</v>
      </c>
      <c r="D119" s="195" t="s">
        <v>118</v>
      </c>
      <c r="E119" s="196" t="s">
        <v>266</v>
      </c>
      <c r="F119" s="197" t="s">
        <v>267</v>
      </c>
      <c r="G119" s="198" t="s">
        <v>121</v>
      </c>
      <c r="H119" s="199">
        <v>1</v>
      </c>
      <c r="I119" s="200"/>
      <c r="J119" s="201">
        <f>ROUND(I119*H119,2)</f>
        <v>0</v>
      </c>
      <c r="K119" s="197" t="s">
        <v>122</v>
      </c>
      <c r="L119" s="202"/>
      <c r="M119" s="203" t="s">
        <v>21</v>
      </c>
      <c r="N119" s="204" t="s">
        <v>44</v>
      </c>
      <c r="O119" s="83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7" t="s">
        <v>123</v>
      </c>
      <c r="AT119" s="207" t="s">
        <v>118</v>
      </c>
      <c r="AU119" s="207" t="s">
        <v>81</v>
      </c>
      <c r="AY119" s="16" t="s">
        <v>117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6" t="s">
        <v>81</v>
      </c>
      <c r="BK119" s="208">
        <f>ROUND(I119*H119,2)</f>
        <v>0</v>
      </c>
      <c r="BL119" s="16" t="s">
        <v>123</v>
      </c>
      <c r="BM119" s="207" t="s">
        <v>268</v>
      </c>
    </row>
    <row r="120" s="2" customFormat="1" ht="16.5" customHeight="1">
      <c r="A120" s="37"/>
      <c r="B120" s="38"/>
      <c r="C120" s="195" t="s">
        <v>269</v>
      </c>
      <c r="D120" s="195" t="s">
        <v>118</v>
      </c>
      <c r="E120" s="196" t="s">
        <v>270</v>
      </c>
      <c r="F120" s="197" t="s">
        <v>271</v>
      </c>
      <c r="G120" s="198" t="s">
        <v>121</v>
      </c>
      <c r="H120" s="199">
        <v>1</v>
      </c>
      <c r="I120" s="200"/>
      <c r="J120" s="201">
        <f>ROUND(I120*H120,2)</f>
        <v>0</v>
      </c>
      <c r="K120" s="197" t="s">
        <v>122</v>
      </c>
      <c r="L120" s="202"/>
      <c r="M120" s="203" t="s">
        <v>21</v>
      </c>
      <c r="N120" s="204" t="s">
        <v>44</v>
      </c>
      <c r="O120" s="83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7" t="s">
        <v>123</v>
      </c>
      <c r="AT120" s="207" t="s">
        <v>118</v>
      </c>
      <c r="AU120" s="207" t="s">
        <v>81</v>
      </c>
      <c r="AY120" s="16" t="s">
        <v>117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6" t="s">
        <v>81</v>
      </c>
      <c r="BK120" s="208">
        <f>ROUND(I120*H120,2)</f>
        <v>0</v>
      </c>
      <c r="BL120" s="16" t="s">
        <v>123</v>
      </c>
      <c r="BM120" s="207" t="s">
        <v>272</v>
      </c>
    </row>
    <row r="121" s="2" customFormat="1" ht="24.15" customHeight="1">
      <c r="A121" s="37"/>
      <c r="B121" s="38"/>
      <c r="C121" s="195" t="s">
        <v>273</v>
      </c>
      <c r="D121" s="195" t="s">
        <v>118</v>
      </c>
      <c r="E121" s="196" t="s">
        <v>274</v>
      </c>
      <c r="F121" s="197" t="s">
        <v>275</v>
      </c>
      <c r="G121" s="198" t="s">
        <v>121</v>
      </c>
      <c r="H121" s="199">
        <v>1</v>
      </c>
      <c r="I121" s="200"/>
      <c r="J121" s="201">
        <f>ROUND(I121*H121,2)</f>
        <v>0</v>
      </c>
      <c r="K121" s="197" t="s">
        <v>122</v>
      </c>
      <c r="L121" s="202"/>
      <c r="M121" s="203" t="s">
        <v>21</v>
      </c>
      <c r="N121" s="204" t="s">
        <v>44</v>
      </c>
      <c r="O121" s="83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7" t="s">
        <v>123</v>
      </c>
      <c r="AT121" s="207" t="s">
        <v>118</v>
      </c>
      <c r="AU121" s="207" t="s">
        <v>81</v>
      </c>
      <c r="AY121" s="16" t="s">
        <v>117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6" t="s">
        <v>81</v>
      </c>
      <c r="BK121" s="208">
        <f>ROUND(I121*H121,2)</f>
        <v>0</v>
      </c>
      <c r="BL121" s="16" t="s">
        <v>123</v>
      </c>
      <c r="BM121" s="207" t="s">
        <v>276</v>
      </c>
    </row>
    <row r="122" s="2" customFormat="1" ht="24.15" customHeight="1">
      <c r="A122" s="37"/>
      <c r="B122" s="38"/>
      <c r="C122" s="195" t="s">
        <v>277</v>
      </c>
      <c r="D122" s="195" t="s">
        <v>118</v>
      </c>
      <c r="E122" s="196" t="s">
        <v>278</v>
      </c>
      <c r="F122" s="197" t="s">
        <v>279</v>
      </c>
      <c r="G122" s="198" t="s">
        <v>121</v>
      </c>
      <c r="H122" s="199">
        <v>1</v>
      </c>
      <c r="I122" s="200"/>
      <c r="J122" s="201">
        <f>ROUND(I122*H122,2)</f>
        <v>0</v>
      </c>
      <c r="K122" s="197" t="s">
        <v>122</v>
      </c>
      <c r="L122" s="202"/>
      <c r="M122" s="203" t="s">
        <v>21</v>
      </c>
      <c r="N122" s="204" t="s">
        <v>44</v>
      </c>
      <c r="O122" s="83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7" t="s">
        <v>123</v>
      </c>
      <c r="AT122" s="207" t="s">
        <v>118</v>
      </c>
      <c r="AU122" s="207" t="s">
        <v>81</v>
      </c>
      <c r="AY122" s="16" t="s">
        <v>117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6" t="s">
        <v>81</v>
      </c>
      <c r="BK122" s="208">
        <f>ROUND(I122*H122,2)</f>
        <v>0</v>
      </c>
      <c r="BL122" s="16" t="s">
        <v>123</v>
      </c>
      <c r="BM122" s="207" t="s">
        <v>280</v>
      </c>
    </row>
    <row r="123" s="2" customFormat="1" ht="24.15" customHeight="1">
      <c r="A123" s="37"/>
      <c r="B123" s="38"/>
      <c r="C123" s="195" t="s">
        <v>281</v>
      </c>
      <c r="D123" s="195" t="s">
        <v>118</v>
      </c>
      <c r="E123" s="196" t="s">
        <v>282</v>
      </c>
      <c r="F123" s="197" t="s">
        <v>283</v>
      </c>
      <c r="G123" s="198" t="s">
        <v>121</v>
      </c>
      <c r="H123" s="199">
        <v>1</v>
      </c>
      <c r="I123" s="200"/>
      <c r="J123" s="201">
        <f>ROUND(I123*H123,2)</f>
        <v>0</v>
      </c>
      <c r="K123" s="197" t="s">
        <v>122</v>
      </c>
      <c r="L123" s="202"/>
      <c r="M123" s="203" t="s">
        <v>21</v>
      </c>
      <c r="N123" s="204" t="s">
        <v>44</v>
      </c>
      <c r="O123" s="83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7" t="s">
        <v>123</v>
      </c>
      <c r="AT123" s="207" t="s">
        <v>118</v>
      </c>
      <c r="AU123" s="207" t="s">
        <v>81</v>
      </c>
      <c r="AY123" s="16" t="s">
        <v>117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6" t="s">
        <v>81</v>
      </c>
      <c r="BK123" s="208">
        <f>ROUND(I123*H123,2)</f>
        <v>0</v>
      </c>
      <c r="BL123" s="16" t="s">
        <v>123</v>
      </c>
      <c r="BM123" s="207" t="s">
        <v>284</v>
      </c>
    </row>
    <row r="124" s="2" customFormat="1" ht="24.15" customHeight="1">
      <c r="A124" s="37"/>
      <c r="B124" s="38"/>
      <c r="C124" s="195" t="s">
        <v>285</v>
      </c>
      <c r="D124" s="195" t="s">
        <v>118</v>
      </c>
      <c r="E124" s="196" t="s">
        <v>286</v>
      </c>
      <c r="F124" s="197" t="s">
        <v>287</v>
      </c>
      <c r="G124" s="198" t="s">
        <v>121</v>
      </c>
      <c r="H124" s="199">
        <v>1</v>
      </c>
      <c r="I124" s="200"/>
      <c r="J124" s="201">
        <f>ROUND(I124*H124,2)</f>
        <v>0</v>
      </c>
      <c r="K124" s="197" t="s">
        <v>122</v>
      </c>
      <c r="L124" s="202"/>
      <c r="M124" s="203" t="s">
        <v>21</v>
      </c>
      <c r="N124" s="204" t="s">
        <v>44</v>
      </c>
      <c r="O124" s="83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123</v>
      </c>
      <c r="AT124" s="207" t="s">
        <v>118</v>
      </c>
      <c r="AU124" s="207" t="s">
        <v>81</v>
      </c>
      <c r="AY124" s="16" t="s">
        <v>117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6" t="s">
        <v>81</v>
      </c>
      <c r="BK124" s="208">
        <f>ROUND(I124*H124,2)</f>
        <v>0</v>
      </c>
      <c r="BL124" s="16" t="s">
        <v>123</v>
      </c>
      <c r="BM124" s="207" t="s">
        <v>288</v>
      </c>
    </row>
    <row r="125" s="2" customFormat="1" ht="55.5" customHeight="1">
      <c r="A125" s="37"/>
      <c r="B125" s="38"/>
      <c r="C125" s="195" t="s">
        <v>289</v>
      </c>
      <c r="D125" s="195" t="s">
        <v>118</v>
      </c>
      <c r="E125" s="196" t="s">
        <v>290</v>
      </c>
      <c r="F125" s="197" t="s">
        <v>291</v>
      </c>
      <c r="G125" s="198" t="s">
        <v>121</v>
      </c>
      <c r="H125" s="199">
        <v>1</v>
      </c>
      <c r="I125" s="200"/>
      <c r="J125" s="201">
        <f>ROUND(I125*H125,2)</f>
        <v>0</v>
      </c>
      <c r="K125" s="197" t="s">
        <v>122</v>
      </c>
      <c r="L125" s="202"/>
      <c r="M125" s="203" t="s">
        <v>21</v>
      </c>
      <c r="N125" s="204" t="s">
        <v>44</v>
      </c>
      <c r="O125" s="83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7" t="s">
        <v>123</v>
      </c>
      <c r="AT125" s="207" t="s">
        <v>118</v>
      </c>
      <c r="AU125" s="207" t="s">
        <v>81</v>
      </c>
      <c r="AY125" s="16" t="s">
        <v>117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6" t="s">
        <v>81</v>
      </c>
      <c r="BK125" s="208">
        <f>ROUND(I125*H125,2)</f>
        <v>0</v>
      </c>
      <c r="BL125" s="16" t="s">
        <v>123</v>
      </c>
      <c r="BM125" s="207" t="s">
        <v>292</v>
      </c>
    </row>
    <row r="126" s="2" customFormat="1" ht="55.5" customHeight="1">
      <c r="A126" s="37"/>
      <c r="B126" s="38"/>
      <c r="C126" s="195" t="s">
        <v>293</v>
      </c>
      <c r="D126" s="195" t="s">
        <v>118</v>
      </c>
      <c r="E126" s="196" t="s">
        <v>294</v>
      </c>
      <c r="F126" s="197" t="s">
        <v>295</v>
      </c>
      <c r="G126" s="198" t="s">
        <v>121</v>
      </c>
      <c r="H126" s="199">
        <v>1</v>
      </c>
      <c r="I126" s="200"/>
      <c r="J126" s="201">
        <f>ROUND(I126*H126,2)</f>
        <v>0</v>
      </c>
      <c r="K126" s="197" t="s">
        <v>122</v>
      </c>
      <c r="L126" s="202"/>
      <c r="M126" s="203" t="s">
        <v>21</v>
      </c>
      <c r="N126" s="204" t="s">
        <v>44</v>
      </c>
      <c r="O126" s="83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123</v>
      </c>
      <c r="AT126" s="207" t="s">
        <v>118</v>
      </c>
      <c r="AU126" s="207" t="s">
        <v>81</v>
      </c>
      <c r="AY126" s="16" t="s">
        <v>117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6" t="s">
        <v>81</v>
      </c>
      <c r="BK126" s="208">
        <f>ROUND(I126*H126,2)</f>
        <v>0</v>
      </c>
      <c r="BL126" s="16" t="s">
        <v>123</v>
      </c>
      <c r="BM126" s="207" t="s">
        <v>296</v>
      </c>
    </row>
    <row r="127" s="2" customFormat="1" ht="37.8" customHeight="1">
      <c r="A127" s="37"/>
      <c r="B127" s="38"/>
      <c r="C127" s="195" t="s">
        <v>297</v>
      </c>
      <c r="D127" s="195" t="s">
        <v>118</v>
      </c>
      <c r="E127" s="196" t="s">
        <v>298</v>
      </c>
      <c r="F127" s="197" t="s">
        <v>299</v>
      </c>
      <c r="G127" s="198" t="s">
        <v>121</v>
      </c>
      <c r="H127" s="199">
        <v>1</v>
      </c>
      <c r="I127" s="200"/>
      <c r="J127" s="201">
        <f>ROUND(I127*H127,2)</f>
        <v>0</v>
      </c>
      <c r="K127" s="197" t="s">
        <v>122</v>
      </c>
      <c r="L127" s="202"/>
      <c r="M127" s="203" t="s">
        <v>21</v>
      </c>
      <c r="N127" s="204" t="s">
        <v>44</v>
      </c>
      <c r="O127" s="83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7" t="s">
        <v>123</v>
      </c>
      <c r="AT127" s="207" t="s">
        <v>118</v>
      </c>
      <c r="AU127" s="207" t="s">
        <v>81</v>
      </c>
      <c r="AY127" s="16" t="s">
        <v>117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6" t="s">
        <v>81</v>
      </c>
      <c r="BK127" s="208">
        <f>ROUND(I127*H127,2)</f>
        <v>0</v>
      </c>
      <c r="BL127" s="16" t="s">
        <v>123</v>
      </c>
      <c r="BM127" s="207" t="s">
        <v>300</v>
      </c>
    </row>
    <row r="128" s="2" customFormat="1" ht="37.8" customHeight="1">
      <c r="A128" s="37"/>
      <c r="B128" s="38"/>
      <c r="C128" s="195" t="s">
        <v>301</v>
      </c>
      <c r="D128" s="195" t="s">
        <v>118</v>
      </c>
      <c r="E128" s="196" t="s">
        <v>302</v>
      </c>
      <c r="F128" s="197" t="s">
        <v>303</v>
      </c>
      <c r="G128" s="198" t="s">
        <v>121</v>
      </c>
      <c r="H128" s="199">
        <v>1</v>
      </c>
      <c r="I128" s="200"/>
      <c r="J128" s="201">
        <f>ROUND(I128*H128,2)</f>
        <v>0</v>
      </c>
      <c r="K128" s="197" t="s">
        <v>122</v>
      </c>
      <c r="L128" s="202"/>
      <c r="M128" s="203" t="s">
        <v>21</v>
      </c>
      <c r="N128" s="204" t="s">
        <v>44</v>
      </c>
      <c r="O128" s="83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123</v>
      </c>
      <c r="AT128" s="207" t="s">
        <v>118</v>
      </c>
      <c r="AU128" s="207" t="s">
        <v>81</v>
      </c>
      <c r="AY128" s="16" t="s">
        <v>117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81</v>
      </c>
      <c r="BK128" s="208">
        <f>ROUND(I128*H128,2)</f>
        <v>0</v>
      </c>
      <c r="BL128" s="16" t="s">
        <v>123</v>
      </c>
      <c r="BM128" s="207" t="s">
        <v>304</v>
      </c>
    </row>
    <row r="129" s="2" customFormat="1" ht="24.15" customHeight="1">
      <c r="A129" s="37"/>
      <c r="B129" s="38"/>
      <c r="C129" s="195" t="s">
        <v>305</v>
      </c>
      <c r="D129" s="195" t="s">
        <v>118</v>
      </c>
      <c r="E129" s="196" t="s">
        <v>306</v>
      </c>
      <c r="F129" s="197" t="s">
        <v>307</v>
      </c>
      <c r="G129" s="198" t="s">
        <v>121</v>
      </c>
      <c r="H129" s="199">
        <v>1</v>
      </c>
      <c r="I129" s="200"/>
      <c r="J129" s="201">
        <f>ROUND(I129*H129,2)</f>
        <v>0</v>
      </c>
      <c r="K129" s="197" t="s">
        <v>122</v>
      </c>
      <c r="L129" s="202"/>
      <c r="M129" s="203" t="s">
        <v>21</v>
      </c>
      <c r="N129" s="204" t="s">
        <v>44</v>
      </c>
      <c r="O129" s="83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7" t="s">
        <v>123</v>
      </c>
      <c r="AT129" s="207" t="s">
        <v>118</v>
      </c>
      <c r="AU129" s="207" t="s">
        <v>81</v>
      </c>
      <c r="AY129" s="16" t="s">
        <v>117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6" t="s">
        <v>81</v>
      </c>
      <c r="BK129" s="208">
        <f>ROUND(I129*H129,2)</f>
        <v>0</v>
      </c>
      <c r="BL129" s="16" t="s">
        <v>123</v>
      </c>
      <c r="BM129" s="207" t="s">
        <v>308</v>
      </c>
    </row>
    <row r="130" s="2" customFormat="1" ht="44.25" customHeight="1">
      <c r="A130" s="37"/>
      <c r="B130" s="38"/>
      <c r="C130" s="195" t="s">
        <v>309</v>
      </c>
      <c r="D130" s="195" t="s">
        <v>118</v>
      </c>
      <c r="E130" s="196" t="s">
        <v>310</v>
      </c>
      <c r="F130" s="197" t="s">
        <v>311</v>
      </c>
      <c r="G130" s="198" t="s">
        <v>121</v>
      </c>
      <c r="H130" s="199">
        <v>1</v>
      </c>
      <c r="I130" s="200"/>
      <c r="J130" s="201">
        <f>ROUND(I130*H130,2)</f>
        <v>0</v>
      </c>
      <c r="K130" s="197" t="s">
        <v>122</v>
      </c>
      <c r="L130" s="202"/>
      <c r="M130" s="203" t="s">
        <v>21</v>
      </c>
      <c r="N130" s="204" t="s">
        <v>44</v>
      </c>
      <c r="O130" s="83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123</v>
      </c>
      <c r="AT130" s="207" t="s">
        <v>118</v>
      </c>
      <c r="AU130" s="207" t="s">
        <v>81</v>
      </c>
      <c r="AY130" s="16" t="s">
        <v>117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6" t="s">
        <v>81</v>
      </c>
      <c r="BK130" s="208">
        <f>ROUND(I130*H130,2)</f>
        <v>0</v>
      </c>
      <c r="BL130" s="16" t="s">
        <v>123</v>
      </c>
      <c r="BM130" s="207" t="s">
        <v>312</v>
      </c>
    </row>
    <row r="131" s="2" customFormat="1" ht="24.15" customHeight="1">
      <c r="A131" s="37"/>
      <c r="B131" s="38"/>
      <c r="C131" s="195" t="s">
        <v>313</v>
      </c>
      <c r="D131" s="195" t="s">
        <v>118</v>
      </c>
      <c r="E131" s="196" t="s">
        <v>314</v>
      </c>
      <c r="F131" s="197" t="s">
        <v>315</v>
      </c>
      <c r="G131" s="198" t="s">
        <v>121</v>
      </c>
      <c r="H131" s="199">
        <v>1</v>
      </c>
      <c r="I131" s="200"/>
      <c r="J131" s="201">
        <f>ROUND(I131*H131,2)</f>
        <v>0</v>
      </c>
      <c r="K131" s="197" t="s">
        <v>122</v>
      </c>
      <c r="L131" s="202"/>
      <c r="M131" s="203" t="s">
        <v>21</v>
      </c>
      <c r="N131" s="204" t="s">
        <v>44</v>
      </c>
      <c r="O131" s="83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7" t="s">
        <v>123</v>
      </c>
      <c r="AT131" s="207" t="s">
        <v>118</v>
      </c>
      <c r="AU131" s="207" t="s">
        <v>81</v>
      </c>
      <c r="AY131" s="16" t="s">
        <v>117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6" t="s">
        <v>81</v>
      </c>
      <c r="BK131" s="208">
        <f>ROUND(I131*H131,2)</f>
        <v>0</v>
      </c>
      <c r="BL131" s="16" t="s">
        <v>123</v>
      </c>
      <c r="BM131" s="207" t="s">
        <v>316</v>
      </c>
    </row>
    <row r="132" s="2" customFormat="1" ht="24.15" customHeight="1">
      <c r="A132" s="37"/>
      <c r="B132" s="38"/>
      <c r="C132" s="195" t="s">
        <v>317</v>
      </c>
      <c r="D132" s="195" t="s">
        <v>118</v>
      </c>
      <c r="E132" s="196" t="s">
        <v>318</v>
      </c>
      <c r="F132" s="197" t="s">
        <v>319</v>
      </c>
      <c r="G132" s="198" t="s">
        <v>121</v>
      </c>
      <c r="H132" s="199">
        <v>1</v>
      </c>
      <c r="I132" s="200"/>
      <c r="J132" s="201">
        <f>ROUND(I132*H132,2)</f>
        <v>0</v>
      </c>
      <c r="K132" s="197" t="s">
        <v>122</v>
      </c>
      <c r="L132" s="202"/>
      <c r="M132" s="203" t="s">
        <v>21</v>
      </c>
      <c r="N132" s="204" t="s">
        <v>44</v>
      </c>
      <c r="O132" s="83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123</v>
      </c>
      <c r="AT132" s="207" t="s">
        <v>118</v>
      </c>
      <c r="AU132" s="207" t="s">
        <v>81</v>
      </c>
      <c r="AY132" s="16" t="s">
        <v>117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6" t="s">
        <v>81</v>
      </c>
      <c r="BK132" s="208">
        <f>ROUND(I132*H132,2)</f>
        <v>0</v>
      </c>
      <c r="BL132" s="16" t="s">
        <v>123</v>
      </c>
      <c r="BM132" s="207" t="s">
        <v>320</v>
      </c>
    </row>
    <row r="133" s="2" customFormat="1" ht="24.15" customHeight="1">
      <c r="A133" s="37"/>
      <c r="B133" s="38"/>
      <c r="C133" s="195" t="s">
        <v>321</v>
      </c>
      <c r="D133" s="195" t="s">
        <v>118</v>
      </c>
      <c r="E133" s="196" t="s">
        <v>322</v>
      </c>
      <c r="F133" s="197" t="s">
        <v>323</v>
      </c>
      <c r="G133" s="198" t="s">
        <v>121</v>
      </c>
      <c r="H133" s="199">
        <v>1</v>
      </c>
      <c r="I133" s="200"/>
      <c r="J133" s="201">
        <f>ROUND(I133*H133,2)</f>
        <v>0</v>
      </c>
      <c r="K133" s="197" t="s">
        <v>122</v>
      </c>
      <c r="L133" s="202"/>
      <c r="M133" s="203" t="s">
        <v>21</v>
      </c>
      <c r="N133" s="204" t="s">
        <v>44</v>
      </c>
      <c r="O133" s="83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7" t="s">
        <v>123</v>
      </c>
      <c r="AT133" s="207" t="s">
        <v>118</v>
      </c>
      <c r="AU133" s="207" t="s">
        <v>81</v>
      </c>
      <c r="AY133" s="16" t="s">
        <v>117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6" t="s">
        <v>81</v>
      </c>
      <c r="BK133" s="208">
        <f>ROUND(I133*H133,2)</f>
        <v>0</v>
      </c>
      <c r="BL133" s="16" t="s">
        <v>123</v>
      </c>
      <c r="BM133" s="207" t="s">
        <v>324</v>
      </c>
    </row>
    <row r="134" s="2" customFormat="1" ht="24.15" customHeight="1">
      <c r="A134" s="37"/>
      <c r="B134" s="38"/>
      <c r="C134" s="195" t="s">
        <v>325</v>
      </c>
      <c r="D134" s="195" t="s">
        <v>118</v>
      </c>
      <c r="E134" s="196" t="s">
        <v>326</v>
      </c>
      <c r="F134" s="197" t="s">
        <v>327</v>
      </c>
      <c r="G134" s="198" t="s">
        <v>121</v>
      </c>
      <c r="H134" s="199">
        <v>1</v>
      </c>
      <c r="I134" s="200"/>
      <c r="J134" s="201">
        <f>ROUND(I134*H134,2)</f>
        <v>0</v>
      </c>
      <c r="K134" s="197" t="s">
        <v>122</v>
      </c>
      <c r="L134" s="202"/>
      <c r="M134" s="203" t="s">
        <v>21</v>
      </c>
      <c r="N134" s="204" t="s">
        <v>44</v>
      </c>
      <c r="O134" s="83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123</v>
      </c>
      <c r="AT134" s="207" t="s">
        <v>118</v>
      </c>
      <c r="AU134" s="207" t="s">
        <v>81</v>
      </c>
      <c r="AY134" s="16" t="s">
        <v>117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81</v>
      </c>
      <c r="BK134" s="208">
        <f>ROUND(I134*H134,2)</f>
        <v>0</v>
      </c>
      <c r="BL134" s="16" t="s">
        <v>123</v>
      </c>
      <c r="BM134" s="207" t="s">
        <v>328</v>
      </c>
    </row>
    <row r="135" s="2" customFormat="1" ht="24.15" customHeight="1">
      <c r="A135" s="37"/>
      <c r="B135" s="38"/>
      <c r="C135" s="195" t="s">
        <v>329</v>
      </c>
      <c r="D135" s="195" t="s">
        <v>118</v>
      </c>
      <c r="E135" s="196" t="s">
        <v>330</v>
      </c>
      <c r="F135" s="197" t="s">
        <v>331</v>
      </c>
      <c r="G135" s="198" t="s">
        <v>121</v>
      </c>
      <c r="H135" s="199">
        <v>1</v>
      </c>
      <c r="I135" s="200"/>
      <c r="J135" s="201">
        <f>ROUND(I135*H135,2)</f>
        <v>0</v>
      </c>
      <c r="K135" s="197" t="s">
        <v>122</v>
      </c>
      <c r="L135" s="202"/>
      <c r="M135" s="203" t="s">
        <v>21</v>
      </c>
      <c r="N135" s="204" t="s">
        <v>44</v>
      </c>
      <c r="O135" s="83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7" t="s">
        <v>123</v>
      </c>
      <c r="AT135" s="207" t="s">
        <v>118</v>
      </c>
      <c r="AU135" s="207" t="s">
        <v>81</v>
      </c>
      <c r="AY135" s="16" t="s">
        <v>117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6" t="s">
        <v>81</v>
      </c>
      <c r="BK135" s="208">
        <f>ROUND(I135*H135,2)</f>
        <v>0</v>
      </c>
      <c r="BL135" s="16" t="s">
        <v>123</v>
      </c>
      <c r="BM135" s="207" t="s">
        <v>332</v>
      </c>
    </row>
    <row r="136" s="2" customFormat="1" ht="24.15" customHeight="1">
      <c r="A136" s="37"/>
      <c r="B136" s="38"/>
      <c r="C136" s="195" t="s">
        <v>333</v>
      </c>
      <c r="D136" s="195" t="s">
        <v>118</v>
      </c>
      <c r="E136" s="196" t="s">
        <v>334</v>
      </c>
      <c r="F136" s="197" t="s">
        <v>335</v>
      </c>
      <c r="G136" s="198" t="s">
        <v>121</v>
      </c>
      <c r="H136" s="199">
        <v>1</v>
      </c>
      <c r="I136" s="200"/>
      <c r="J136" s="201">
        <f>ROUND(I136*H136,2)</f>
        <v>0</v>
      </c>
      <c r="K136" s="197" t="s">
        <v>122</v>
      </c>
      <c r="L136" s="202"/>
      <c r="M136" s="203" t="s">
        <v>21</v>
      </c>
      <c r="N136" s="204" t="s">
        <v>44</v>
      </c>
      <c r="O136" s="83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123</v>
      </c>
      <c r="AT136" s="207" t="s">
        <v>118</v>
      </c>
      <c r="AU136" s="207" t="s">
        <v>81</v>
      </c>
      <c r="AY136" s="16" t="s">
        <v>117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6" t="s">
        <v>81</v>
      </c>
      <c r="BK136" s="208">
        <f>ROUND(I136*H136,2)</f>
        <v>0</v>
      </c>
      <c r="BL136" s="16" t="s">
        <v>123</v>
      </c>
      <c r="BM136" s="207" t="s">
        <v>336</v>
      </c>
    </row>
    <row r="137" s="2" customFormat="1" ht="33" customHeight="1">
      <c r="A137" s="37"/>
      <c r="B137" s="38"/>
      <c r="C137" s="195" t="s">
        <v>337</v>
      </c>
      <c r="D137" s="195" t="s">
        <v>118</v>
      </c>
      <c r="E137" s="196" t="s">
        <v>338</v>
      </c>
      <c r="F137" s="197" t="s">
        <v>339</v>
      </c>
      <c r="G137" s="198" t="s">
        <v>121</v>
      </c>
      <c r="H137" s="199">
        <v>1</v>
      </c>
      <c r="I137" s="200"/>
      <c r="J137" s="201">
        <f>ROUND(I137*H137,2)</f>
        <v>0</v>
      </c>
      <c r="K137" s="197" t="s">
        <v>122</v>
      </c>
      <c r="L137" s="202"/>
      <c r="M137" s="203" t="s">
        <v>21</v>
      </c>
      <c r="N137" s="204" t="s">
        <v>44</v>
      </c>
      <c r="O137" s="83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7" t="s">
        <v>123</v>
      </c>
      <c r="AT137" s="207" t="s">
        <v>118</v>
      </c>
      <c r="AU137" s="207" t="s">
        <v>81</v>
      </c>
      <c r="AY137" s="16" t="s">
        <v>117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6" t="s">
        <v>81</v>
      </c>
      <c r="BK137" s="208">
        <f>ROUND(I137*H137,2)</f>
        <v>0</v>
      </c>
      <c r="BL137" s="16" t="s">
        <v>123</v>
      </c>
      <c r="BM137" s="207" t="s">
        <v>340</v>
      </c>
    </row>
    <row r="138" s="2" customFormat="1" ht="33" customHeight="1">
      <c r="A138" s="37"/>
      <c r="B138" s="38"/>
      <c r="C138" s="195" t="s">
        <v>341</v>
      </c>
      <c r="D138" s="195" t="s">
        <v>118</v>
      </c>
      <c r="E138" s="196" t="s">
        <v>342</v>
      </c>
      <c r="F138" s="197" t="s">
        <v>343</v>
      </c>
      <c r="G138" s="198" t="s">
        <v>121</v>
      </c>
      <c r="H138" s="199">
        <v>1</v>
      </c>
      <c r="I138" s="200"/>
      <c r="J138" s="201">
        <f>ROUND(I138*H138,2)</f>
        <v>0</v>
      </c>
      <c r="K138" s="197" t="s">
        <v>122</v>
      </c>
      <c r="L138" s="202"/>
      <c r="M138" s="203" t="s">
        <v>21</v>
      </c>
      <c r="N138" s="204" t="s">
        <v>44</v>
      </c>
      <c r="O138" s="83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123</v>
      </c>
      <c r="AT138" s="207" t="s">
        <v>118</v>
      </c>
      <c r="AU138" s="207" t="s">
        <v>81</v>
      </c>
      <c r="AY138" s="16" t="s">
        <v>117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6" t="s">
        <v>81</v>
      </c>
      <c r="BK138" s="208">
        <f>ROUND(I138*H138,2)</f>
        <v>0</v>
      </c>
      <c r="BL138" s="16" t="s">
        <v>123</v>
      </c>
      <c r="BM138" s="207" t="s">
        <v>344</v>
      </c>
    </row>
    <row r="139" s="2" customFormat="1" ht="33" customHeight="1">
      <c r="A139" s="37"/>
      <c r="B139" s="38"/>
      <c r="C139" s="195" t="s">
        <v>345</v>
      </c>
      <c r="D139" s="195" t="s">
        <v>118</v>
      </c>
      <c r="E139" s="196" t="s">
        <v>346</v>
      </c>
      <c r="F139" s="197" t="s">
        <v>347</v>
      </c>
      <c r="G139" s="198" t="s">
        <v>121</v>
      </c>
      <c r="H139" s="199">
        <v>1</v>
      </c>
      <c r="I139" s="200"/>
      <c r="J139" s="201">
        <f>ROUND(I139*H139,2)</f>
        <v>0</v>
      </c>
      <c r="K139" s="197" t="s">
        <v>122</v>
      </c>
      <c r="L139" s="202"/>
      <c r="M139" s="203" t="s">
        <v>21</v>
      </c>
      <c r="N139" s="204" t="s">
        <v>44</v>
      </c>
      <c r="O139" s="83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7" t="s">
        <v>123</v>
      </c>
      <c r="AT139" s="207" t="s">
        <v>118</v>
      </c>
      <c r="AU139" s="207" t="s">
        <v>81</v>
      </c>
      <c r="AY139" s="16" t="s">
        <v>117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6" t="s">
        <v>81</v>
      </c>
      <c r="BK139" s="208">
        <f>ROUND(I139*H139,2)</f>
        <v>0</v>
      </c>
      <c r="BL139" s="16" t="s">
        <v>123</v>
      </c>
      <c r="BM139" s="207" t="s">
        <v>348</v>
      </c>
    </row>
    <row r="140" s="2" customFormat="1" ht="24.15" customHeight="1">
      <c r="A140" s="37"/>
      <c r="B140" s="38"/>
      <c r="C140" s="195" t="s">
        <v>349</v>
      </c>
      <c r="D140" s="195" t="s">
        <v>118</v>
      </c>
      <c r="E140" s="196" t="s">
        <v>350</v>
      </c>
      <c r="F140" s="197" t="s">
        <v>351</v>
      </c>
      <c r="G140" s="198" t="s">
        <v>121</v>
      </c>
      <c r="H140" s="199">
        <v>1</v>
      </c>
      <c r="I140" s="200"/>
      <c r="J140" s="201">
        <f>ROUND(I140*H140,2)</f>
        <v>0</v>
      </c>
      <c r="K140" s="197" t="s">
        <v>122</v>
      </c>
      <c r="L140" s="202"/>
      <c r="M140" s="203" t="s">
        <v>21</v>
      </c>
      <c r="N140" s="204" t="s">
        <v>44</v>
      </c>
      <c r="O140" s="83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123</v>
      </c>
      <c r="AT140" s="207" t="s">
        <v>118</v>
      </c>
      <c r="AU140" s="207" t="s">
        <v>81</v>
      </c>
      <c r="AY140" s="16" t="s">
        <v>117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6" t="s">
        <v>81</v>
      </c>
      <c r="BK140" s="208">
        <f>ROUND(I140*H140,2)</f>
        <v>0</v>
      </c>
      <c r="BL140" s="16" t="s">
        <v>123</v>
      </c>
      <c r="BM140" s="207" t="s">
        <v>352</v>
      </c>
    </row>
    <row r="141" s="2" customFormat="1" ht="24.15" customHeight="1">
      <c r="A141" s="37"/>
      <c r="B141" s="38"/>
      <c r="C141" s="195" t="s">
        <v>353</v>
      </c>
      <c r="D141" s="195" t="s">
        <v>118</v>
      </c>
      <c r="E141" s="196" t="s">
        <v>354</v>
      </c>
      <c r="F141" s="197" t="s">
        <v>355</v>
      </c>
      <c r="G141" s="198" t="s">
        <v>121</v>
      </c>
      <c r="H141" s="199">
        <v>1</v>
      </c>
      <c r="I141" s="200"/>
      <c r="J141" s="201">
        <f>ROUND(I141*H141,2)</f>
        <v>0</v>
      </c>
      <c r="K141" s="197" t="s">
        <v>122</v>
      </c>
      <c r="L141" s="202"/>
      <c r="M141" s="203" t="s">
        <v>21</v>
      </c>
      <c r="N141" s="204" t="s">
        <v>44</v>
      </c>
      <c r="O141" s="83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7" t="s">
        <v>123</v>
      </c>
      <c r="AT141" s="207" t="s">
        <v>118</v>
      </c>
      <c r="AU141" s="207" t="s">
        <v>81</v>
      </c>
      <c r="AY141" s="16" t="s">
        <v>117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6" t="s">
        <v>81</v>
      </c>
      <c r="BK141" s="208">
        <f>ROUND(I141*H141,2)</f>
        <v>0</v>
      </c>
      <c r="BL141" s="16" t="s">
        <v>123</v>
      </c>
      <c r="BM141" s="207" t="s">
        <v>356</v>
      </c>
    </row>
    <row r="142" s="2" customFormat="1" ht="24.15" customHeight="1">
      <c r="A142" s="37"/>
      <c r="B142" s="38"/>
      <c r="C142" s="195" t="s">
        <v>357</v>
      </c>
      <c r="D142" s="195" t="s">
        <v>118</v>
      </c>
      <c r="E142" s="196" t="s">
        <v>358</v>
      </c>
      <c r="F142" s="197" t="s">
        <v>359</v>
      </c>
      <c r="G142" s="198" t="s">
        <v>121</v>
      </c>
      <c r="H142" s="199">
        <v>1</v>
      </c>
      <c r="I142" s="200"/>
      <c r="J142" s="201">
        <f>ROUND(I142*H142,2)</f>
        <v>0</v>
      </c>
      <c r="K142" s="197" t="s">
        <v>122</v>
      </c>
      <c r="L142" s="202"/>
      <c r="M142" s="203" t="s">
        <v>21</v>
      </c>
      <c r="N142" s="204" t="s">
        <v>44</v>
      </c>
      <c r="O142" s="83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123</v>
      </c>
      <c r="AT142" s="207" t="s">
        <v>118</v>
      </c>
      <c r="AU142" s="207" t="s">
        <v>81</v>
      </c>
      <c r="AY142" s="16" t="s">
        <v>117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6" t="s">
        <v>81</v>
      </c>
      <c r="BK142" s="208">
        <f>ROUND(I142*H142,2)</f>
        <v>0</v>
      </c>
      <c r="BL142" s="16" t="s">
        <v>123</v>
      </c>
      <c r="BM142" s="207" t="s">
        <v>360</v>
      </c>
    </row>
    <row r="143" s="2" customFormat="1" ht="24.15" customHeight="1">
      <c r="A143" s="37"/>
      <c r="B143" s="38"/>
      <c r="C143" s="195" t="s">
        <v>361</v>
      </c>
      <c r="D143" s="195" t="s">
        <v>118</v>
      </c>
      <c r="E143" s="196" t="s">
        <v>362</v>
      </c>
      <c r="F143" s="197" t="s">
        <v>363</v>
      </c>
      <c r="G143" s="198" t="s">
        <v>121</v>
      </c>
      <c r="H143" s="199">
        <v>1</v>
      </c>
      <c r="I143" s="200"/>
      <c r="J143" s="201">
        <f>ROUND(I143*H143,2)</f>
        <v>0</v>
      </c>
      <c r="K143" s="197" t="s">
        <v>122</v>
      </c>
      <c r="L143" s="202"/>
      <c r="M143" s="203" t="s">
        <v>21</v>
      </c>
      <c r="N143" s="204" t="s">
        <v>44</v>
      </c>
      <c r="O143" s="83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7" t="s">
        <v>123</v>
      </c>
      <c r="AT143" s="207" t="s">
        <v>118</v>
      </c>
      <c r="AU143" s="207" t="s">
        <v>81</v>
      </c>
      <c r="AY143" s="16" t="s">
        <v>117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6" t="s">
        <v>81</v>
      </c>
      <c r="BK143" s="208">
        <f>ROUND(I143*H143,2)</f>
        <v>0</v>
      </c>
      <c r="BL143" s="16" t="s">
        <v>123</v>
      </c>
      <c r="BM143" s="207" t="s">
        <v>364</v>
      </c>
    </row>
    <row r="144" s="2" customFormat="1" ht="49.05" customHeight="1">
      <c r="A144" s="37"/>
      <c r="B144" s="38"/>
      <c r="C144" s="195" t="s">
        <v>365</v>
      </c>
      <c r="D144" s="195" t="s">
        <v>118</v>
      </c>
      <c r="E144" s="196" t="s">
        <v>366</v>
      </c>
      <c r="F144" s="197" t="s">
        <v>367</v>
      </c>
      <c r="G144" s="198" t="s">
        <v>121</v>
      </c>
      <c r="H144" s="199">
        <v>1</v>
      </c>
      <c r="I144" s="200"/>
      <c r="J144" s="201">
        <f>ROUND(I144*H144,2)</f>
        <v>0</v>
      </c>
      <c r="K144" s="197" t="s">
        <v>122</v>
      </c>
      <c r="L144" s="202"/>
      <c r="M144" s="203" t="s">
        <v>21</v>
      </c>
      <c r="N144" s="204" t="s">
        <v>44</v>
      </c>
      <c r="O144" s="83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123</v>
      </c>
      <c r="AT144" s="207" t="s">
        <v>118</v>
      </c>
      <c r="AU144" s="207" t="s">
        <v>81</v>
      </c>
      <c r="AY144" s="16" t="s">
        <v>117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81</v>
      </c>
      <c r="BK144" s="208">
        <f>ROUND(I144*H144,2)</f>
        <v>0</v>
      </c>
      <c r="BL144" s="16" t="s">
        <v>123</v>
      </c>
      <c r="BM144" s="207" t="s">
        <v>368</v>
      </c>
    </row>
    <row r="145" s="2" customFormat="1" ht="49.05" customHeight="1">
      <c r="A145" s="37"/>
      <c r="B145" s="38"/>
      <c r="C145" s="195" t="s">
        <v>369</v>
      </c>
      <c r="D145" s="195" t="s">
        <v>118</v>
      </c>
      <c r="E145" s="196" t="s">
        <v>370</v>
      </c>
      <c r="F145" s="197" t="s">
        <v>371</v>
      </c>
      <c r="G145" s="198" t="s">
        <v>121</v>
      </c>
      <c r="H145" s="199">
        <v>1</v>
      </c>
      <c r="I145" s="200"/>
      <c r="J145" s="201">
        <f>ROUND(I145*H145,2)</f>
        <v>0</v>
      </c>
      <c r="K145" s="197" t="s">
        <v>122</v>
      </c>
      <c r="L145" s="202"/>
      <c r="M145" s="203" t="s">
        <v>21</v>
      </c>
      <c r="N145" s="204" t="s">
        <v>44</v>
      </c>
      <c r="O145" s="83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7" t="s">
        <v>123</v>
      </c>
      <c r="AT145" s="207" t="s">
        <v>118</v>
      </c>
      <c r="AU145" s="207" t="s">
        <v>81</v>
      </c>
      <c r="AY145" s="16" t="s">
        <v>117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6" t="s">
        <v>81</v>
      </c>
      <c r="BK145" s="208">
        <f>ROUND(I145*H145,2)</f>
        <v>0</v>
      </c>
      <c r="BL145" s="16" t="s">
        <v>123</v>
      </c>
      <c r="BM145" s="207" t="s">
        <v>372</v>
      </c>
    </row>
    <row r="146" s="2" customFormat="1" ht="49.05" customHeight="1">
      <c r="A146" s="37"/>
      <c r="B146" s="38"/>
      <c r="C146" s="195" t="s">
        <v>373</v>
      </c>
      <c r="D146" s="195" t="s">
        <v>118</v>
      </c>
      <c r="E146" s="196" t="s">
        <v>374</v>
      </c>
      <c r="F146" s="197" t="s">
        <v>375</v>
      </c>
      <c r="G146" s="198" t="s">
        <v>121</v>
      </c>
      <c r="H146" s="199">
        <v>1</v>
      </c>
      <c r="I146" s="200"/>
      <c r="J146" s="201">
        <f>ROUND(I146*H146,2)</f>
        <v>0</v>
      </c>
      <c r="K146" s="197" t="s">
        <v>122</v>
      </c>
      <c r="L146" s="202"/>
      <c r="M146" s="203" t="s">
        <v>21</v>
      </c>
      <c r="N146" s="204" t="s">
        <v>44</v>
      </c>
      <c r="O146" s="83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123</v>
      </c>
      <c r="AT146" s="207" t="s">
        <v>118</v>
      </c>
      <c r="AU146" s="207" t="s">
        <v>81</v>
      </c>
      <c r="AY146" s="16" t="s">
        <v>117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6" t="s">
        <v>81</v>
      </c>
      <c r="BK146" s="208">
        <f>ROUND(I146*H146,2)</f>
        <v>0</v>
      </c>
      <c r="BL146" s="16" t="s">
        <v>123</v>
      </c>
      <c r="BM146" s="207" t="s">
        <v>376</v>
      </c>
    </row>
    <row r="147" s="2" customFormat="1" ht="49.05" customHeight="1">
      <c r="A147" s="37"/>
      <c r="B147" s="38"/>
      <c r="C147" s="195" t="s">
        <v>377</v>
      </c>
      <c r="D147" s="195" t="s">
        <v>118</v>
      </c>
      <c r="E147" s="196" t="s">
        <v>378</v>
      </c>
      <c r="F147" s="197" t="s">
        <v>379</v>
      </c>
      <c r="G147" s="198" t="s">
        <v>121</v>
      </c>
      <c r="H147" s="199">
        <v>1</v>
      </c>
      <c r="I147" s="200"/>
      <c r="J147" s="201">
        <f>ROUND(I147*H147,2)</f>
        <v>0</v>
      </c>
      <c r="K147" s="197" t="s">
        <v>122</v>
      </c>
      <c r="L147" s="202"/>
      <c r="M147" s="203" t="s">
        <v>21</v>
      </c>
      <c r="N147" s="204" t="s">
        <v>44</v>
      </c>
      <c r="O147" s="83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7" t="s">
        <v>123</v>
      </c>
      <c r="AT147" s="207" t="s">
        <v>118</v>
      </c>
      <c r="AU147" s="207" t="s">
        <v>81</v>
      </c>
      <c r="AY147" s="16" t="s">
        <v>117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6" t="s">
        <v>81</v>
      </c>
      <c r="BK147" s="208">
        <f>ROUND(I147*H147,2)</f>
        <v>0</v>
      </c>
      <c r="BL147" s="16" t="s">
        <v>123</v>
      </c>
      <c r="BM147" s="207" t="s">
        <v>380</v>
      </c>
    </row>
    <row r="148" s="2" customFormat="1" ht="49.05" customHeight="1">
      <c r="A148" s="37"/>
      <c r="B148" s="38"/>
      <c r="C148" s="195" t="s">
        <v>381</v>
      </c>
      <c r="D148" s="195" t="s">
        <v>118</v>
      </c>
      <c r="E148" s="196" t="s">
        <v>382</v>
      </c>
      <c r="F148" s="197" t="s">
        <v>383</v>
      </c>
      <c r="G148" s="198" t="s">
        <v>121</v>
      </c>
      <c r="H148" s="199">
        <v>1</v>
      </c>
      <c r="I148" s="200"/>
      <c r="J148" s="201">
        <f>ROUND(I148*H148,2)</f>
        <v>0</v>
      </c>
      <c r="K148" s="197" t="s">
        <v>122</v>
      </c>
      <c r="L148" s="202"/>
      <c r="M148" s="203" t="s">
        <v>21</v>
      </c>
      <c r="N148" s="204" t="s">
        <v>44</v>
      </c>
      <c r="O148" s="83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7" t="s">
        <v>123</v>
      </c>
      <c r="AT148" s="207" t="s">
        <v>118</v>
      </c>
      <c r="AU148" s="207" t="s">
        <v>81</v>
      </c>
      <c r="AY148" s="16" t="s">
        <v>117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6" t="s">
        <v>81</v>
      </c>
      <c r="BK148" s="208">
        <f>ROUND(I148*H148,2)</f>
        <v>0</v>
      </c>
      <c r="BL148" s="16" t="s">
        <v>123</v>
      </c>
      <c r="BM148" s="207" t="s">
        <v>384</v>
      </c>
    </row>
    <row r="149" s="2" customFormat="1" ht="37.8" customHeight="1">
      <c r="A149" s="37"/>
      <c r="B149" s="38"/>
      <c r="C149" s="195" t="s">
        <v>385</v>
      </c>
      <c r="D149" s="195" t="s">
        <v>118</v>
      </c>
      <c r="E149" s="196" t="s">
        <v>386</v>
      </c>
      <c r="F149" s="197" t="s">
        <v>387</v>
      </c>
      <c r="G149" s="198" t="s">
        <v>121</v>
      </c>
      <c r="H149" s="199">
        <v>1</v>
      </c>
      <c r="I149" s="200"/>
      <c r="J149" s="201">
        <f>ROUND(I149*H149,2)</f>
        <v>0</v>
      </c>
      <c r="K149" s="197" t="s">
        <v>122</v>
      </c>
      <c r="L149" s="202"/>
      <c r="M149" s="203" t="s">
        <v>21</v>
      </c>
      <c r="N149" s="204" t="s">
        <v>44</v>
      </c>
      <c r="O149" s="83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7" t="s">
        <v>123</v>
      </c>
      <c r="AT149" s="207" t="s">
        <v>118</v>
      </c>
      <c r="AU149" s="207" t="s">
        <v>81</v>
      </c>
      <c r="AY149" s="16" t="s">
        <v>117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81</v>
      </c>
      <c r="BK149" s="208">
        <f>ROUND(I149*H149,2)</f>
        <v>0</v>
      </c>
      <c r="BL149" s="16" t="s">
        <v>123</v>
      </c>
      <c r="BM149" s="207" t="s">
        <v>388</v>
      </c>
    </row>
    <row r="150" s="2" customFormat="1" ht="37.8" customHeight="1">
      <c r="A150" s="37"/>
      <c r="B150" s="38"/>
      <c r="C150" s="195" t="s">
        <v>389</v>
      </c>
      <c r="D150" s="195" t="s">
        <v>118</v>
      </c>
      <c r="E150" s="196" t="s">
        <v>390</v>
      </c>
      <c r="F150" s="197" t="s">
        <v>391</v>
      </c>
      <c r="G150" s="198" t="s">
        <v>121</v>
      </c>
      <c r="H150" s="199">
        <v>1</v>
      </c>
      <c r="I150" s="200"/>
      <c r="J150" s="201">
        <f>ROUND(I150*H150,2)</f>
        <v>0</v>
      </c>
      <c r="K150" s="197" t="s">
        <v>122</v>
      </c>
      <c r="L150" s="202"/>
      <c r="M150" s="203" t="s">
        <v>21</v>
      </c>
      <c r="N150" s="204" t="s">
        <v>44</v>
      </c>
      <c r="O150" s="83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123</v>
      </c>
      <c r="AT150" s="207" t="s">
        <v>118</v>
      </c>
      <c r="AU150" s="207" t="s">
        <v>81</v>
      </c>
      <c r="AY150" s="16" t="s">
        <v>117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6" t="s">
        <v>81</v>
      </c>
      <c r="BK150" s="208">
        <f>ROUND(I150*H150,2)</f>
        <v>0</v>
      </c>
      <c r="BL150" s="16" t="s">
        <v>123</v>
      </c>
      <c r="BM150" s="207" t="s">
        <v>392</v>
      </c>
    </row>
    <row r="151" s="2" customFormat="1" ht="37.8" customHeight="1">
      <c r="A151" s="37"/>
      <c r="B151" s="38"/>
      <c r="C151" s="195" t="s">
        <v>393</v>
      </c>
      <c r="D151" s="195" t="s">
        <v>118</v>
      </c>
      <c r="E151" s="196" t="s">
        <v>394</v>
      </c>
      <c r="F151" s="197" t="s">
        <v>395</v>
      </c>
      <c r="G151" s="198" t="s">
        <v>121</v>
      </c>
      <c r="H151" s="199">
        <v>1</v>
      </c>
      <c r="I151" s="200"/>
      <c r="J151" s="201">
        <f>ROUND(I151*H151,2)</f>
        <v>0</v>
      </c>
      <c r="K151" s="197" t="s">
        <v>122</v>
      </c>
      <c r="L151" s="202"/>
      <c r="M151" s="203" t="s">
        <v>21</v>
      </c>
      <c r="N151" s="204" t="s">
        <v>44</v>
      </c>
      <c r="O151" s="83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7" t="s">
        <v>123</v>
      </c>
      <c r="AT151" s="207" t="s">
        <v>118</v>
      </c>
      <c r="AU151" s="207" t="s">
        <v>81</v>
      </c>
      <c r="AY151" s="16" t="s">
        <v>117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6" t="s">
        <v>81</v>
      </c>
      <c r="BK151" s="208">
        <f>ROUND(I151*H151,2)</f>
        <v>0</v>
      </c>
      <c r="BL151" s="16" t="s">
        <v>123</v>
      </c>
      <c r="BM151" s="207" t="s">
        <v>396</v>
      </c>
    </row>
    <row r="152" s="2" customFormat="1" ht="37.8" customHeight="1">
      <c r="A152" s="37"/>
      <c r="B152" s="38"/>
      <c r="C152" s="195" t="s">
        <v>397</v>
      </c>
      <c r="D152" s="195" t="s">
        <v>118</v>
      </c>
      <c r="E152" s="196" t="s">
        <v>398</v>
      </c>
      <c r="F152" s="197" t="s">
        <v>399</v>
      </c>
      <c r="G152" s="198" t="s">
        <v>121</v>
      </c>
      <c r="H152" s="199">
        <v>1</v>
      </c>
      <c r="I152" s="200"/>
      <c r="J152" s="201">
        <f>ROUND(I152*H152,2)</f>
        <v>0</v>
      </c>
      <c r="K152" s="197" t="s">
        <v>122</v>
      </c>
      <c r="L152" s="202"/>
      <c r="M152" s="203" t="s">
        <v>21</v>
      </c>
      <c r="N152" s="204" t="s">
        <v>44</v>
      </c>
      <c r="O152" s="83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7" t="s">
        <v>123</v>
      </c>
      <c r="AT152" s="207" t="s">
        <v>118</v>
      </c>
      <c r="AU152" s="207" t="s">
        <v>81</v>
      </c>
      <c r="AY152" s="16" t="s">
        <v>117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6" t="s">
        <v>81</v>
      </c>
      <c r="BK152" s="208">
        <f>ROUND(I152*H152,2)</f>
        <v>0</v>
      </c>
      <c r="BL152" s="16" t="s">
        <v>123</v>
      </c>
      <c r="BM152" s="207" t="s">
        <v>400</v>
      </c>
    </row>
    <row r="153" s="2" customFormat="1" ht="37.8" customHeight="1">
      <c r="A153" s="37"/>
      <c r="B153" s="38"/>
      <c r="C153" s="195" t="s">
        <v>401</v>
      </c>
      <c r="D153" s="195" t="s">
        <v>118</v>
      </c>
      <c r="E153" s="196" t="s">
        <v>402</v>
      </c>
      <c r="F153" s="197" t="s">
        <v>403</v>
      </c>
      <c r="G153" s="198" t="s">
        <v>121</v>
      </c>
      <c r="H153" s="199">
        <v>1</v>
      </c>
      <c r="I153" s="200"/>
      <c r="J153" s="201">
        <f>ROUND(I153*H153,2)</f>
        <v>0</v>
      </c>
      <c r="K153" s="197" t="s">
        <v>122</v>
      </c>
      <c r="L153" s="202"/>
      <c r="M153" s="203" t="s">
        <v>21</v>
      </c>
      <c r="N153" s="204" t="s">
        <v>44</v>
      </c>
      <c r="O153" s="83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7" t="s">
        <v>123</v>
      </c>
      <c r="AT153" s="207" t="s">
        <v>118</v>
      </c>
      <c r="AU153" s="207" t="s">
        <v>81</v>
      </c>
      <c r="AY153" s="16" t="s">
        <v>117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6" t="s">
        <v>81</v>
      </c>
      <c r="BK153" s="208">
        <f>ROUND(I153*H153,2)</f>
        <v>0</v>
      </c>
      <c r="BL153" s="16" t="s">
        <v>123</v>
      </c>
      <c r="BM153" s="207" t="s">
        <v>404</v>
      </c>
    </row>
    <row r="154" s="2" customFormat="1" ht="21.75" customHeight="1">
      <c r="A154" s="37"/>
      <c r="B154" s="38"/>
      <c r="C154" s="195" t="s">
        <v>405</v>
      </c>
      <c r="D154" s="195" t="s">
        <v>118</v>
      </c>
      <c r="E154" s="196" t="s">
        <v>406</v>
      </c>
      <c r="F154" s="197" t="s">
        <v>407</v>
      </c>
      <c r="G154" s="198" t="s">
        <v>121</v>
      </c>
      <c r="H154" s="199">
        <v>1</v>
      </c>
      <c r="I154" s="200"/>
      <c r="J154" s="201">
        <f>ROUND(I154*H154,2)</f>
        <v>0</v>
      </c>
      <c r="K154" s="197" t="s">
        <v>122</v>
      </c>
      <c r="L154" s="202"/>
      <c r="M154" s="203" t="s">
        <v>21</v>
      </c>
      <c r="N154" s="204" t="s">
        <v>44</v>
      </c>
      <c r="O154" s="83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7" t="s">
        <v>123</v>
      </c>
      <c r="AT154" s="207" t="s">
        <v>118</v>
      </c>
      <c r="AU154" s="207" t="s">
        <v>81</v>
      </c>
      <c r="AY154" s="16" t="s">
        <v>117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6" t="s">
        <v>81</v>
      </c>
      <c r="BK154" s="208">
        <f>ROUND(I154*H154,2)</f>
        <v>0</v>
      </c>
      <c r="BL154" s="16" t="s">
        <v>123</v>
      </c>
      <c r="BM154" s="207" t="s">
        <v>408</v>
      </c>
    </row>
    <row r="155" s="2" customFormat="1" ht="16.5" customHeight="1">
      <c r="A155" s="37"/>
      <c r="B155" s="38"/>
      <c r="C155" s="195" t="s">
        <v>409</v>
      </c>
      <c r="D155" s="195" t="s">
        <v>118</v>
      </c>
      <c r="E155" s="196" t="s">
        <v>410</v>
      </c>
      <c r="F155" s="197" t="s">
        <v>411</v>
      </c>
      <c r="G155" s="198" t="s">
        <v>121</v>
      </c>
      <c r="H155" s="199">
        <v>1</v>
      </c>
      <c r="I155" s="200"/>
      <c r="J155" s="201">
        <f>ROUND(I155*H155,2)</f>
        <v>0</v>
      </c>
      <c r="K155" s="197" t="s">
        <v>122</v>
      </c>
      <c r="L155" s="202"/>
      <c r="M155" s="203" t="s">
        <v>21</v>
      </c>
      <c r="N155" s="204" t="s">
        <v>44</v>
      </c>
      <c r="O155" s="83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7" t="s">
        <v>123</v>
      </c>
      <c r="AT155" s="207" t="s">
        <v>118</v>
      </c>
      <c r="AU155" s="207" t="s">
        <v>81</v>
      </c>
      <c r="AY155" s="16" t="s">
        <v>117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6" t="s">
        <v>81</v>
      </c>
      <c r="BK155" s="208">
        <f>ROUND(I155*H155,2)</f>
        <v>0</v>
      </c>
      <c r="BL155" s="16" t="s">
        <v>123</v>
      </c>
      <c r="BM155" s="207" t="s">
        <v>412</v>
      </c>
    </row>
    <row r="156" s="2" customFormat="1" ht="16.5" customHeight="1">
      <c r="A156" s="37"/>
      <c r="B156" s="38"/>
      <c r="C156" s="195" t="s">
        <v>413</v>
      </c>
      <c r="D156" s="195" t="s">
        <v>118</v>
      </c>
      <c r="E156" s="196" t="s">
        <v>414</v>
      </c>
      <c r="F156" s="197" t="s">
        <v>415</v>
      </c>
      <c r="G156" s="198" t="s">
        <v>121</v>
      </c>
      <c r="H156" s="199">
        <v>1</v>
      </c>
      <c r="I156" s="200"/>
      <c r="J156" s="201">
        <f>ROUND(I156*H156,2)</f>
        <v>0</v>
      </c>
      <c r="K156" s="197" t="s">
        <v>122</v>
      </c>
      <c r="L156" s="202"/>
      <c r="M156" s="203" t="s">
        <v>21</v>
      </c>
      <c r="N156" s="204" t="s">
        <v>44</v>
      </c>
      <c r="O156" s="83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7" t="s">
        <v>123</v>
      </c>
      <c r="AT156" s="207" t="s">
        <v>118</v>
      </c>
      <c r="AU156" s="207" t="s">
        <v>81</v>
      </c>
      <c r="AY156" s="16" t="s">
        <v>117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6" t="s">
        <v>81</v>
      </c>
      <c r="BK156" s="208">
        <f>ROUND(I156*H156,2)</f>
        <v>0</v>
      </c>
      <c r="BL156" s="16" t="s">
        <v>123</v>
      </c>
      <c r="BM156" s="207" t="s">
        <v>416</v>
      </c>
    </row>
    <row r="157" s="2" customFormat="1" ht="16.5" customHeight="1">
      <c r="A157" s="37"/>
      <c r="B157" s="38"/>
      <c r="C157" s="195" t="s">
        <v>417</v>
      </c>
      <c r="D157" s="195" t="s">
        <v>118</v>
      </c>
      <c r="E157" s="196" t="s">
        <v>418</v>
      </c>
      <c r="F157" s="197" t="s">
        <v>419</v>
      </c>
      <c r="G157" s="198" t="s">
        <v>121</v>
      </c>
      <c r="H157" s="199">
        <v>1</v>
      </c>
      <c r="I157" s="200"/>
      <c r="J157" s="201">
        <f>ROUND(I157*H157,2)</f>
        <v>0</v>
      </c>
      <c r="K157" s="197" t="s">
        <v>122</v>
      </c>
      <c r="L157" s="202"/>
      <c r="M157" s="203" t="s">
        <v>21</v>
      </c>
      <c r="N157" s="204" t="s">
        <v>44</v>
      </c>
      <c r="O157" s="83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7" t="s">
        <v>123</v>
      </c>
      <c r="AT157" s="207" t="s">
        <v>118</v>
      </c>
      <c r="AU157" s="207" t="s">
        <v>81</v>
      </c>
      <c r="AY157" s="16" t="s">
        <v>117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6" t="s">
        <v>81</v>
      </c>
      <c r="BK157" s="208">
        <f>ROUND(I157*H157,2)</f>
        <v>0</v>
      </c>
      <c r="BL157" s="16" t="s">
        <v>123</v>
      </c>
      <c r="BM157" s="207" t="s">
        <v>420</v>
      </c>
    </row>
    <row r="158" s="2" customFormat="1" ht="21.75" customHeight="1">
      <c r="A158" s="37"/>
      <c r="B158" s="38"/>
      <c r="C158" s="195" t="s">
        <v>421</v>
      </c>
      <c r="D158" s="195" t="s">
        <v>118</v>
      </c>
      <c r="E158" s="196" t="s">
        <v>422</v>
      </c>
      <c r="F158" s="197" t="s">
        <v>423</v>
      </c>
      <c r="G158" s="198" t="s">
        <v>121</v>
      </c>
      <c r="H158" s="199">
        <v>1</v>
      </c>
      <c r="I158" s="200"/>
      <c r="J158" s="201">
        <f>ROUND(I158*H158,2)</f>
        <v>0</v>
      </c>
      <c r="K158" s="197" t="s">
        <v>122</v>
      </c>
      <c r="L158" s="202"/>
      <c r="M158" s="203" t="s">
        <v>21</v>
      </c>
      <c r="N158" s="204" t="s">
        <v>44</v>
      </c>
      <c r="O158" s="83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7" t="s">
        <v>123</v>
      </c>
      <c r="AT158" s="207" t="s">
        <v>118</v>
      </c>
      <c r="AU158" s="207" t="s">
        <v>81</v>
      </c>
      <c r="AY158" s="16" t="s">
        <v>117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6" t="s">
        <v>81</v>
      </c>
      <c r="BK158" s="208">
        <f>ROUND(I158*H158,2)</f>
        <v>0</v>
      </c>
      <c r="BL158" s="16" t="s">
        <v>123</v>
      </c>
      <c r="BM158" s="207" t="s">
        <v>424</v>
      </c>
    </row>
    <row r="159" s="2" customFormat="1" ht="16.5" customHeight="1">
      <c r="A159" s="37"/>
      <c r="B159" s="38"/>
      <c r="C159" s="195" t="s">
        <v>425</v>
      </c>
      <c r="D159" s="195" t="s">
        <v>118</v>
      </c>
      <c r="E159" s="196" t="s">
        <v>426</v>
      </c>
      <c r="F159" s="197" t="s">
        <v>427</v>
      </c>
      <c r="G159" s="198" t="s">
        <v>121</v>
      </c>
      <c r="H159" s="199">
        <v>1</v>
      </c>
      <c r="I159" s="200"/>
      <c r="J159" s="201">
        <f>ROUND(I159*H159,2)</f>
        <v>0</v>
      </c>
      <c r="K159" s="197" t="s">
        <v>122</v>
      </c>
      <c r="L159" s="202"/>
      <c r="M159" s="203" t="s">
        <v>21</v>
      </c>
      <c r="N159" s="204" t="s">
        <v>44</v>
      </c>
      <c r="O159" s="83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7" t="s">
        <v>123</v>
      </c>
      <c r="AT159" s="207" t="s">
        <v>118</v>
      </c>
      <c r="AU159" s="207" t="s">
        <v>81</v>
      </c>
      <c r="AY159" s="16" t="s">
        <v>117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6" t="s">
        <v>81</v>
      </c>
      <c r="BK159" s="208">
        <f>ROUND(I159*H159,2)</f>
        <v>0</v>
      </c>
      <c r="BL159" s="16" t="s">
        <v>123</v>
      </c>
      <c r="BM159" s="207" t="s">
        <v>428</v>
      </c>
    </row>
    <row r="160" s="2" customFormat="1" ht="24.15" customHeight="1">
      <c r="A160" s="37"/>
      <c r="B160" s="38"/>
      <c r="C160" s="195" t="s">
        <v>429</v>
      </c>
      <c r="D160" s="195" t="s">
        <v>118</v>
      </c>
      <c r="E160" s="196" t="s">
        <v>430</v>
      </c>
      <c r="F160" s="197" t="s">
        <v>431</v>
      </c>
      <c r="G160" s="198" t="s">
        <v>121</v>
      </c>
      <c r="H160" s="199">
        <v>1</v>
      </c>
      <c r="I160" s="200"/>
      <c r="J160" s="201">
        <f>ROUND(I160*H160,2)</f>
        <v>0</v>
      </c>
      <c r="K160" s="197" t="s">
        <v>122</v>
      </c>
      <c r="L160" s="202"/>
      <c r="M160" s="203" t="s">
        <v>21</v>
      </c>
      <c r="N160" s="204" t="s">
        <v>44</v>
      </c>
      <c r="O160" s="83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7" t="s">
        <v>123</v>
      </c>
      <c r="AT160" s="207" t="s">
        <v>118</v>
      </c>
      <c r="AU160" s="207" t="s">
        <v>81</v>
      </c>
      <c r="AY160" s="16" t="s">
        <v>117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6" t="s">
        <v>81</v>
      </c>
      <c r="BK160" s="208">
        <f>ROUND(I160*H160,2)</f>
        <v>0</v>
      </c>
      <c r="BL160" s="16" t="s">
        <v>123</v>
      </c>
      <c r="BM160" s="207" t="s">
        <v>432</v>
      </c>
    </row>
    <row r="161" s="2" customFormat="1" ht="16.5" customHeight="1">
      <c r="A161" s="37"/>
      <c r="B161" s="38"/>
      <c r="C161" s="195" t="s">
        <v>433</v>
      </c>
      <c r="D161" s="195" t="s">
        <v>118</v>
      </c>
      <c r="E161" s="196" t="s">
        <v>434</v>
      </c>
      <c r="F161" s="197" t="s">
        <v>435</v>
      </c>
      <c r="G161" s="198" t="s">
        <v>121</v>
      </c>
      <c r="H161" s="199">
        <v>1</v>
      </c>
      <c r="I161" s="200"/>
      <c r="J161" s="201">
        <f>ROUND(I161*H161,2)</f>
        <v>0</v>
      </c>
      <c r="K161" s="197" t="s">
        <v>122</v>
      </c>
      <c r="L161" s="202"/>
      <c r="M161" s="203" t="s">
        <v>21</v>
      </c>
      <c r="N161" s="204" t="s">
        <v>44</v>
      </c>
      <c r="O161" s="83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7" t="s">
        <v>123</v>
      </c>
      <c r="AT161" s="207" t="s">
        <v>118</v>
      </c>
      <c r="AU161" s="207" t="s">
        <v>81</v>
      </c>
      <c r="AY161" s="16" t="s">
        <v>117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6" t="s">
        <v>81</v>
      </c>
      <c r="BK161" s="208">
        <f>ROUND(I161*H161,2)</f>
        <v>0</v>
      </c>
      <c r="BL161" s="16" t="s">
        <v>123</v>
      </c>
      <c r="BM161" s="207" t="s">
        <v>436</v>
      </c>
    </row>
    <row r="162" s="2" customFormat="1" ht="16.5" customHeight="1">
      <c r="A162" s="37"/>
      <c r="B162" s="38"/>
      <c r="C162" s="195" t="s">
        <v>437</v>
      </c>
      <c r="D162" s="195" t="s">
        <v>118</v>
      </c>
      <c r="E162" s="196" t="s">
        <v>438</v>
      </c>
      <c r="F162" s="197" t="s">
        <v>439</v>
      </c>
      <c r="G162" s="198" t="s">
        <v>121</v>
      </c>
      <c r="H162" s="199">
        <v>1</v>
      </c>
      <c r="I162" s="200"/>
      <c r="J162" s="201">
        <f>ROUND(I162*H162,2)</f>
        <v>0</v>
      </c>
      <c r="K162" s="197" t="s">
        <v>122</v>
      </c>
      <c r="L162" s="202"/>
      <c r="M162" s="203" t="s">
        <v>21</v>
      </c>
      <c r="N162" s="204" t="s">
        <v>44</v>
      </c>
      <c r="O162" s="83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7" t="s">
        <v>123</v>
      </c>
      <c r="AT162" s="207" t="s">
        <v>118</v>
      </c>
      <c r="AU162" s="207" t="s">
        <v>81</v>
      </c>
      <c r="AY162" s="16" t="s">
        <v>117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6" t="s">
        <v>81</v>
      </c>
      <c r="BK162" s="208">
        <f>ROUND(I162*H162,2)</f>
        <v>0</v>
      </c>
      <c r="BL162" s="16" t="s">
        <v>123</v>
      </c>
      <c r="BM162" s="207" t="s">
        <v>440</v>
      </c>
    </row>
    <row r="163" s="2" customFormat="1" ht="16.5" customHeight="1">
      <c r="A163" s="37"/>
      <c r="B163" s="38"/>
      <c r="C163" s="195" t="s">
        <v>441</v>
      </c>
      <c r="D163" s="195" t="s">
        <v>118</v>
      </c>
      <c r="E163" s="196" t="s">
        <v>442</v>
      </c>
      <c r="F163" s="197" t="s">
        <v>443</v>
      </c>
      <c r="G163" s="198" t="s">
        <v>121</v>
      </c>
      <c r="H163" s="199">
        <v>1</v>
      </c>
      <c r="I163" s="200"/>
      <c r="J163" s="201">
        <f>ROUND(I163*H163,2)</f>
        <v>0</v>
      </c>
      <c r="K163" s="197" t="s">
        <v>122</v>
      </c>
      <c r="L163" s="202"/>
      <c r="M163" s="203" t="s">
        <v>21</v>
      </c>
      <c r="N163" s="204" t="s">
        <v>44</v>
      </c>
      <c r="O163" s="83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7" t="s">
        <v>123</v>
      </c>
      <c r="AT163" s="207" t="s">
        <v>118</v>
      </c>
      <c r="AU163" s="207" t="s">
        <v>81</v>
      </c>
      <c r="AY163" s="16" t="s">
        <v>117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6" t="s">
        <v>81</v>
      </c>
      <c r="BK163" s="208">
        <f>ROUND(I163*H163,2)</f>
        <v>0</v>
      </c>
      <c r="BL163" s="16" t="s">
        <v>123</v>
      </c>
      <c r="BM163" s="207" t="s">
        <v>444</v>
      </c>
    </row>
    <row r="164" s="2" customFormat="1" ht="16.5" customHeight="1">
      <c r="A164" s="37"/>
      <c r="B164" s="38"/>
      <c r="C164" s="195" t="s">
        <v>445</v>
      </c>
      <c r="D164" s="195" t="s">
        <v>118</v>
      </c>
      <c r="E164" s="196" t="s">
        <v>446</v>
      </c>
      <c r="F164" s="197" t="s">
        <v>447</v>
      </c>
      <c r="G164" s="198" t="s">
        <v>121</v>
      </c>
      <c r="H164" s="199">
        <v>1</v>
      </c>
      <c r="I164" s="200"/>
      <c r="J164" s="201">
        <f>ROUND(I164*H164,2)</f>
        <v>0</v>
      </c>
      <c r="K164" s="197" t="s">
        <v>122</v>
      </c>
      <c r="L164" s="202"/>
      <c r="M164" s="203" t="s">
        <v>21</v>
      </c>
      <c r="N164" s="204" t="s">
        <v>44</v>
      </c>
      <c r="O164" s="83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7" t="s">
        <v>123</v>
      </c>
      <c r="AT164" s="207" t="s">
        <v>118</v>
      </c>
      <c r="AU164" s="207" t="s">
        <v>81</v>
      </c>
      <c r="AY164" s="16" t="s">
        <v>117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6" t="s">
        <v>81</v>
      </c>
      <c r="BK164" s="208">
        <f>ROUND(I164*H164,2)</f>
        <v>0</v>
      </c>
      <c r="BL164" s="16" t="s">
        <v>123</v>
      </c>
      <c r="BM164" s="207" t="s">
        <v>448</v>
      </c>
    </row>
    <row r="165" s="2" customFormat="1" ht="16.5" customHeight="1">
      <c r="A165" s="37"/>
      <c r="B165" s="38"/>
      <c r="C165" s="195" t="s">
        <v>449</v>
      </c>
      <c r="D165" s="195" t="s">
        <v>118</v>
      </c>
      <c r="E165" s="196" t="s">
        <v>450</v>
      </c>
      <c r="F165" s="197" t="s">
        <v>451</v>
      </c>
      <c r="G165" s="198" t="s">
        <v>121</v>
      </c>
      <c r="H165" s="199">
        <v>1</v>
      </c>
      <c r="I165" s="200"/>
      <c r="J165" s="201">
        <f>ROUND(I165*H165,2)</f>
        <v>0</v>
      </c>
      <c r="K165" s="197" t="s">
        <v>122</v>
      </c>
      <c r="L165" s="202"/>
      <c r="M165" s="203" t="s">
        <v>21</v>
      </c>
      <c r="N165" s="204" t="s">
        <v>44</v>
      </c>
      <c r="O165" s="83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7" t="s">
        <v>123</v>
      </c>
      <c r="AT165" s="207" t="s">
        <v>118</v>
      </c>
      <c r="AU165" s="207" t="s">
        <v>81</v>
      </c>
      <c r="AY165" s="16" t="s">
        <v>117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6" t="s">
        <v>81</v>
      </c>
      <c r="BK165" s="208">
        <f>ROUND(I165*H165,2)</f>
        <v>0</v>
      </c>
      <c r="BL165" s="16" t="s">
        <v>123</v>
      </c>
      <c r="BM165" s="207" t="s">
        <v>452</v>
      </c>
    </row>
    <row r="166" s="2" customFormat="1" ht="16.5" customHeight="1">
      <c r="A166" s="37"/>
      <c r="B166" s="38"/>
      <c r="C166" s="195" t="s">
        <v>453</v>
      </c>
      <c r="D166" s="195" t="s">
        <v>118</v>
      </c>
      <c r="E166" s="196" t="s">
        <v>454</v>
      </c>
      <c r="F166" s="197" t="s">
        <v>455</v>
      </c>
      <c r="G166" s="198" t="s">
        <v>121</v>
      </c>
      <c r="H166" s="199">
        <v>1</v>
      </c>
      <c r="I166" s="200"/>
      <c r="J166" s="201">
        <f>ROUND(I166*H166,2)</f>
        <v>0</v>
      </c>
      <c r="K166" s="197" t="s">
        <v>122</v>
      </c>
      <c r="L166" s="202"/>
      <c r="M166" s="203" t="s">
        <v>21</v>
      </c>
      <c r="N166" s="204" t="s">
        <v>44</v>
      </c>
      <c r="O166" s="83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7" t="s">
        <v>123</v>
      </c>
      <c r="AT166" s="207" t="s">
        <v>118</v>
      </c>
      <c r="AU166" s="207" t="s">
        <v>81</v>
      </c>
      <c r="AY166" s="16" t="s">
        <v>117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6" t="s">
        <v>81</v>
      </c>
      <c r="BK166" s="208">
        <f>ROUND(I166*H166,2)</f>
        <v>0</v>
      </c>
      <c r="BL166" s="16" t="s">
        <v>123</v>
      </c>
      <c r="BM166" s="207" t="s">
        <v>456</v>
      </c>
    </row>
    <row r="167" s="2" customFormat="1" ht="21.75" customHeight="1">
      <c r="A167" s="37"/>
      <c r="B167" s="38"/>
      <c r="C167" s="195" t="s">
        <v>457</v>
      </c>
      <c r="D167" s="195" t="s">
        <v>118</v>
      </c>
      <c r="E167" s="196" t="s">
        <v>458</v>
      </c>
      <c r="F167" s="197" t="s">
        <v>459</v>
      </c>
      <c r="G167" s="198" t="s">
        <v>121</v>
      </c>
      <c r="H167" s="199">
        <v>1</v>
      </c>
      <c r="I167" s="200"/>
      <c r="J167" s="201">
        <f>ROUND(I167*H167,2)</f>
        <v>0</v>
      </c>
      <c r="K167" s="197" t="s">
        <v>122</v>
      </c>
      <c r="L167" s="202"/>
      <c r="M167" s="203" t="s">
        <v>21</v>
      </c>
      <c r="N167" s="204" t="s">
        <v>44</v>
      </c>
      <c r="O167" s="83"/>
      <c r="P167" s="205">
        <f>O167*H167</f>
        <v>0</v>
      </c>
      <c r="Q167" s="205">
        <v>0</v>
      </c>
      <c r="R167" s="205">
        <f>Q167*H167</f>
        <v>0</v>
      </c>
      <c r="S167" s="205">
        <v>0</v>
      </c>
      <c r="T167" s="20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7" t="s">
        <v>123</v>
      </c>
      <c r="AT167" s="207" t="s">
        <v>118</v>
      </c>
      <c r="AU167" s="207" t="s">
        <v>81</v>
      </c>
      <c r="AY167" s="16" t="s">
        <v>117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6" t="s">
        <v>81</v>
      </c>
      <c r="BK167" s="208">
        <f>ROUND(I167*H167,2)</f>
        <v>0</v>
      </c>
      <c r="BL167" s="16" t="s">
        <v>123</v>
      </c>
      <c r="BM167" s="207" t="s">
        <v>460</v>
      </c>
    </row>
    <row r="168" s="2" customFormat="1" ht="21.75" customHeight="1">
      <c r="A168" s="37"/>
      <c r="B168" s="38"/>
      <c r="C168" s="195" t="s">
        <v>461</v>
      </c>
      <c r="D168" s="195" t="s">
        <v>118</v>
      </c>
      <c r="E168" s="196" t="s">
        <v>462</v>
      </c>
      <c r="F168" s="197" t="s">
        <v>463</v>
      </c>
      <c r="G168" s="198" t="s">
        <v>121</v>
      </c>
      <c r="H168" s="199">
        <v>1</v>
      </c>
      <c r="I168" s="200"/>
      <c r="J168" s="201">
        <f>ROUND(I168*H168,2)</f>
        <v>0</v>
      </c>
      <c r="K168" s="197" t="s">
        <v>122</v>
      </c>
      <c r="L168" s="202"/>
      <c r="M168" s="203" t="s">
        <v>21</v>
      </c>
      <c r="N168" s="204" t="s">
        <v>44</v>
      </c>
      <c r="O168" s="83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7" t="s">
        <v>123</v>
      </c>
      <c r="AT168" s="207" t="s">
        <v>118</v>
      </c>
      <c r="AU168" s="207" t="s">
        <v>81</v>
      </c>
      <c r="AY168" s="16" t="s">
        <v>117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6" t="s">
        <v>81</v>
      </c>
      <c r="BK168" s="208">
        <f>ROUND(I168*H168,2)</f>
        <v>0</v>
      </c>
      <c r="BL168" s="16" t="s">
        <v>123</v>
      </c>
      <c r="BM168" s="207" t="s">
        <v>464</v>
      </c>
    </row>
    <row r="169" s="2" customFormat="1" ht="24.15" customHeight="1">
      <c r="A169" s="37"/>
      <c r="B169" s="38"/>
      <c r="C169" s="195" t="s">
        <v>465</v>
      </c>
      <c r="D169" s="195" t="s">
        <v>118</v>
      </c>
      <c r="E169" s="196" t="s">
        <v>466</v>
      </c>
      <c r="F169" s="197" t="s">
        <v>467</v>
      </c>
      <c r="G169" s="198" t="s">
        <v>121</v>
      </c>
      <c r="H169" s="199">
        <v>1</v>
      </c>
      <c r="I169" s="200"/>
      <c r="J169" s="201">
        <f>ROUND(I169*H169,2)</f>
        <v>0</v>
      </c>
      <c r="K169" s="197" t="s">
        <v>122</v>
      </c>
      <c r="L169" s="202"/>
      <c r="M169" s="203" t="s">
        <v>21</v>
      </c>
      <c r="N169" s="204" t="s">
        <v>44</v>
      </c>
      <c r="O169" s="83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7" t="s">
        <v>123</v>
      </c>
      <c r="AT169" s="207" t="s">
        <v>118</v>
      </c>
      <c r="AU169" s="207" t="s">
        <v>81</v>
      </c>
      <c r="AY169" s="16" t="s">
        <v>117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6" t="s">
        <v>81</v>
      </c>
      <c r="BK169" s="208">
        <f>ROUND(I169*H169,2)</f>
        <v>0</v>
      </c>
      <c r="BL169" s="16" t="s">
        <v>123</v>
      </c>
      <c r="BM169" s="207" t="s">
        <v>468</v>
      </c>
    </row>
    <row r="170" s="2" customFormat="1" ht="24.15" customHeight="1">
      <c r="A170" s="37"/>
      <c r="B170" s="38"/>
      <c r="C170" s="195" t="s">
        <v>469</v>
      </c>
      <c r="D170" s="195" t="s">
        <v>118</v>
      </c>
      <c r="E170" s="196" t="s">
        <v>470</v>
      </c>
      <c r="F170" s="197" t="s">
        <v>471</v>
      </c>
      <c r="G170" s="198" t="s">
        <v>121</v>
      </c>
      <c r="H170" s="199">
        <v>1</v>
      </c>
      <c r="I170" s="200"/>
      <c r="J170" s="201">
        <f>ROUND(I170*H170,2)</f>
        <v>0</v>
      </c>
      <c r="K170" s="197" t="s">
        <v>122</v>
      </c>
      <c r="L170" s="202"/>
      <c r="M170" s="203" t="s">
        <v>21</v>
      </c>
      <c r="N170" s="204" t="s">
        <v>44</v>
      </c>
      <c r="O170" s="83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7" t="s">
        <v>123</v>
      </c>
      <c r="AT170" s="207" t="s">
        <v>118</v>
      </c>
      <c r="AU170" s="207" t="s">
        <v>81</v>
      </c>
      <c r="AY170" s="16" t="s">
        <v>117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6" t="s">
        <v>81</v>
      </c>
      <c r="BK170" s="208">
        <f>ROUND(I170*H170,2)</f>
        <v>0</v>
      </c>
      <c r="BL170" s="16" t="s">
        <v>123</v>
      </c>
      <c r="BM170" s="207" t="s">
        <v>472</v>
      </c>
    </row>
    <row r="171" s="2" customFormat="1" ht="24.15" customHeight="1">
      <c r="A171" s="37"/>
      <c r="B171" s="38"/>
      <c r="C171" s="195" t="s">
        <v>473</v>
      </c>
      <c r="D171" s="195" t="s">
        <v>118</v>
      </c>
      <c r="E171" s="196" t="s">
        <v>474</v>
      </c>
      <c r="F171" s="197" t="s">
        <v>475</v>
      </c>
      <c r="G171" s="198" t="s">
        <v>121</v>
      </c>
      <c r="H171" s="199">
        <v>1</v>
      </c>
      <c r="I171" s="200"/>
      <c r="J171" s="201">
        <f>ROUND(I171*H171,2)</f>
        <v>0</v>
      </c>
      <c r="K171" s="197" t="s">
        <v>122</v>
      </c>
      <c r="L171" s="202"/>
      <c r="M171" s="203" t="s">
        <v>21</v>
      </c>
      <c r="N171" s="204" t="s">
        <v>44</v>
      </c>
      <c r="O171" s="83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7" t="s">
        <v>123</v>
      </c>
      <c r="AT171" s="207" t="s">
        <v>118</v>
      </c>
      <c r="AU171" s="207" t="s">
        <v>81</v>
      </c>
      <c r="AY171" s="16" t="s">
        <v>117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6" t="s">
        <v>81</v>
      </c>
      <c r="BK171" s="208">
        <f>ROUND(I171*H171,2)</f>
        <v>0</v>
      </c>
      <c r="BL171" s="16" t="s">
        <v>123</v>
      </c>
      <c r="BM171" s="207" t="s">
        <v>476</v>
      </c>
    </row>
    <row r="172" s="2" customFormat="1" ht="24.15" customHeight="1">
      <c r="A172" s="37"/>
      <c r="B172" s="38"/>
      <c r="C172" s="195" t="s">
        <v>477</v>
      </c>
      <c r="D172" s="195" t="s">
        <v>118</v>
      </c>
      <c r="E172" s="196" t="s">
        <v>478</v>
      </c>
      <c r="F172" s="197" t="s">
        <v>479</v>
      </c>
      <c r="G172" s="198" t="s">
        <v>121</v>
      </c>
      <c r="H172" s="199">
        <v>1</v>
      </c>
      <c r="I172" s="200"/>
      <c r="J172" s="201">
        <f>ROUND(I172*H172,2)</f>
        <v>0</v>
      </c>
      <c r="K172" s="197" t="s">
        <v>122</v>
      </c>
      <c r="L172" s="202"/>
      <c r="M172" s="203" t="s">
        <v>21</v>
      </c>
      <c r="N172" s="204" t="s">
        <v>44</v>
      </c>
      <c r="O172" s="83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7" t="s">
        <v>123</v>
      </c>
      <c r="AT172" s="207" t="s">
        <v>118</v>
      </c>
      <c r="AU172" s="207" t="s">
        <v>81</v>
      </c>
      <c r="AY172" s="16" t="s">
        <v>117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6" t="s">
        <v>81</v>
      </c>
      <c r="BK172" s="208">
        <f>ROUND(I172*H172,2)</f>
        <v>0</v>
      </c>
      <c r="BL172" s="16" t="s">
        <v>123</v>
      </c>
      <c r="BM172" s="207" t="s">
        <v>480</v>
      </c>
    </row>
    <row r="173" s="2" customFormat="1" ht="24.15" customHeight="1">
      <c r="A173" s="37"/>
      <c r="B173" s="38"/>
      <c r="C173" s="195" t="s">
        <v>481</v>
      </c>
      <c r="D173" s="195" t="s">
        <v>118</v>
      </c>
      <c r="E173" s="196" t="s">
        <v>482</v>
      </c>
      <c r="F173" s="197" t="s">
        <v>483</v>
      </c>
      <c r="G173" s="198" t="s">
        <v>121</v>
      </c>
      <c r="H173" s="199">
        <v>1</v>
      </c>
      <c r="I173" s="200"/>
      <c r="J173" s="201">
        <f>ROUND(I173*H173,2)</f>
        <v>0</v>
      </c>
      <c r="K173" s="197" t="s">
        <v>122</v>
      </c>
      <c r="L173" s="202"/>
      <c r="M173" s="203" t="s">
        <v>21</v>
      </c>
      <c r="N173" s="204" t="s">
        <v>44</v>
      </c>
      <c r="O173" s="83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7" t="s">
        <v>123</v>
      </c>
      <c r="AT173" s="207" t="s">
        <v>118</v>
      </c>
      <c r="AU173" s="207" t="s">
        <v>81</v>
      </c>
      <c r="AY173" s="16" t="s">
        <v>117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6" t="s">
        <v>81</v>
      </c>
      <c r="BK173" s="208">
        <f>ROUND(I173*H173,2)</f>
        <v>0</v>
      </c>
      <c r="BL173" s="16" t="s">
        <v>123</v>
      </c>
      <c r="BM173" s="207" t="s">
        <v>484</v>
      </c>
    </row>
    <row r="174" s="2" customFormat="1" ht="37.8" customHeight="1">
      <c r="A174" s="37"/>
      <c r="B174" s="38"/>
      <c r="C174" s="195" t="s">
        <v>485</v>
      </c>
      <c r="D174" s="195" t="s">
        <v>118</v>
      </c>
      <c r="E174" s="196" t="s">
        <v>486</v>
      </c>
      <c r="F174" s="197" t="s">
        <v>487</v>
      </c>
      <c r="G174" s="198" t="s">
        <v>121</v>
      </c>
      <c r="H174" s="199">
        <v>1</v>
      </c>
      <c r="I174" s="200"/>
      <c r="J174" s="201">
        <f>ROUND(I174*H174,2)</f>
        <v>0</v>
      </c>
      <c r="K174" s="197" t="s">
        <v>122</v>
      </c>
      <c r="L174" s="202"/>
      <c r="M174" s="203" t="s">
        <v>21</v>
      </c>
      <c r="N174" s="204" t="s">
        <v>44</v>
      </c>
      <c r="O174" s="83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7" t="s">
        <v>123</v>
      </c>
      <c r="AT174" s="207" t="s">
        <v>118</v>
      </c>
      <c r="AU174" s="207" t="s">
        <v>81</v>
      </c>
      <c r="AY174" s="16" t="s">
        <v>117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6" t="s">
        <v>81</v>
      </c>
      <c r="BK174" s="208">
        <f>ROUND(I174*H174,2)</f>
        <v>0</v>
      </c>
      <c r="BL174" s="16" t="s">
        <v>123</v>
      </c>
      <c r="BM174" s="207" t="s">
        <v>488</v>
      </c>
    </row>
    <row r="175" s="2" customFormat="1" ht="37.8" customHeight="1">
      <c r="A175" s="37"/>
      <c r="B175" s="38"/>
      <c r="C175" s="195" t="s">
        <v>489</v>
      </c>
      <c r="D175" s="195" t="s">
        <v>118</v>
      </c>
      <c r="E175" s="196" t="s">
        <v>490</v>
      </c>
      <c r="F175" s="197" t="s">
        <v>491</v>
      </c>
      <c r="G175" s="198" t="s">
        <v>121</v>
      </c>
      <c r="H175" s="199">
        <v>1</v>
      </c>
      <c r="I175" s="200"/>
      <c r="J175" s="201">
        <f>ROUND(I175*H175,2)</f>
        <v>0</v>
      </c>
      <c r="K175" s="197" t="s">
        <v>122</v>
      </c>
      <c r="L175" s="202"/>
      <c r="M175" s="203" t="s">
        <v>21</v>
      </c>
      <c r="N175" s="204" t="s">
        <v>44</v>
      </c>
      <c r="O175" s="83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7" t="s">
        <v>123</v>
      </c>
      <c r="AT175" s="207" t="s">
        <v>118</v>
      </c>
      <c r="AU175" s="207" t="s">
        <v>81</v>
      </c>
      <c r="AY175" s="16" t="s">
        <v>117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6" t="s">
        <v>81</v>
      </c>
      <c r="BK175" s="208">
        <f>ROUND(I175*H175,2)</f>
        <v>0</v>
      </c>
      <c r="BL175" s="16" t="s">
        <v>123</v>
      </c>
      <c r="BM175" s="207" t="s">
        <v>492</v>
      </c>
    </row>
    <row r="176" s="2" customFormat="1" ht="37.8" customHeight="1">
      <c r="A176" s="37"/>
      <c r="B176" s="38"/>
      <c r="C176" s="195" t="s">
        <v>493</v>
      </c>
      <c r="D176" s="195" t="s">
        <v>118</v>
      </c>
      <c r="E176" s="196" t="s">
        <v>494</v>
      </c>
      <c r="F176" s="197" t="s">
        <v>495</v>
      </c>
      <c r="G176" s="198" t="s">
        <v>121</v>
      </c>
      <c r="H176" s="199">
        <v>1</v>
      </c>
      <c r="I176" s="200"/>
      <c r="J176" s="201">
        <f>ROUND(I176*H176,2)</f>
        <v>0</v>
      </c>
      <c r="K176" s="197" t="s">
        <v>122</v>
      </c>
      <c r="L176" s="202"/>
      <c r="M176" s="203" t="s">
        <v>21</v>
      </c>
      <c r="N176" s="204" t="s">
        <v>44</v>
      </c>
      <c r="O176" s="83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7" t="s">
        <v>123</v>
      </c>
      <c r="AT176" s="207" t="s">
        <v>118</v>
      </c>
      <c r="AU176" s="207" t="s">
        <v>81</v>
      </c>
      <c r="AY176" s="16" t="s">
        <v>117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6" t="s">
        <v>81</v>
      </c>
      <c r="BK176" s="208">
        <f>ROUND(I176*H176,2)</f>
        <v>0</v>
      </c>
      <c r="BL176" s="16" t="s">
        <v>123</v>
      </c>
      <c r="BM176" s="207" t="s">
        <v>496</v>
      </c>
    </row>
    <row r="177" s="2" customFormat="1" ht="66.75" customHeight="1">
      <c r="A177" s="37"/>
      <c r="B177" s="38"/>
      <c r="C177" s="195" t="s">
        <v>497</v>
      </c>
      <c r="D177" s="195" t="s">
        <v>118</v>
      </c>
      <c r="E177" s="196" t="s">
        <v>498</v>
      </c>
      <c r="F177" s="197" t="s">
        <v>499</v>
      </c>
      <c r="G177" s="198" t="s">
        <v>121</v>
      </c>
      <c r="H177" s="199">
        <v>1</v>
      </c>
      <c r="I177" s="200"/>
      <c r="J177" s="201">
        <f>ROUND(I177*H177,2)</f>
        <v>0</v>
      </c>
      <c r="K177" s="197" t="s">
        <v>122</v>
      </c>
      <c r="L177" s="202"/>
      <c r="M177" s="203" t="s">
        <v>21</v>
      </c>
      <c r="N177" s="204" t="s">
        <v>44</v>
      </c>
      <c r="O177" s="83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7" t="s">
        <v>123</v>
      </c>
      <c r="AT177" s="207" t="s">
        <v>118</v>
      </c>
      <c r="AU177" s="207" t="s">
        <v>81</v>
      </c>
      <c r="AY177" s="16" t="s">
        <v>117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6" t="s">
        <v>81</v>
      </c>
      <c r="BK177" s="208">
        <f>ROUND(I177*H177,2)</f>
        <v>0</v>
      </c>
      <c r="BL177" s="16" t="s">
        <v>123</v>
      </c>
      <c r="BM177" s="207" t="s">
        <v>500</v>
      </c>
    </row>
    <row r="178" s="2" customFormat="1" ht="37.8" customHeight="1">
      <c r="A178" s="37"/>
      <c r="B178" s="38"/>
      <c r="C178" s="195" t="s">
        <v>501</v>
      </c>
      <c r="D178" s="195" t="s">
        <v>118</v>
      </c>
      <c r="E178" s="196" t="s">
        <v>502</v>
      </c>
      <c r="F178" s="197" t="s">
        <v>503</v>
      </c>
      <c r="G178" s="198" t="s">
        <v>121</v>
      </c>
      <c r="H178" s="199">
        <v>1</v>
      </c>
      <c r="I178" s="200"/>
      <c r="J178" s="201">
        <f>ROUND(I178*H178,2)</f>
        <v>0</v>
      </c>
      <c r="K178" s="197" t="s">
        <v>122</v>
      </c>
      <c r="L178" s="202"/>
      <c r="M178" s="203" t="s">
        <v>21</v>
      </c>
      <c r="N178" s="204" t="s">
        <v>44</v>
      </c>
      <c r="O178" s="83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7" t="s">
        <v>123</v>
      </c>
      <c r="AT178" s="207" t="s">
        <v>118</v>
      </c>
      <c r="AU178" s="207" t="s">
        <v>81</v>
      </c>
      <c r="AY178" s="16" t="s">
        <v>117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6" t="s">
        <v>81</v>
      </c>
      <c r="BK178" s="208">
        <f>ROUND(I178*H178,2)</f>
        <v>0</v>
      </c>
      <c r="BL178" s="16" t="s">
        <v>123</v>
      </c>
      <c r="BM178" s="207" t="s">
        <v>504</v>
      </c>
    </row>
    <row r="179" s="2" customFormat="1" ht="24.15" customHeight="1">
      <c r="A179" s="37"/>
      <c r="B179" s="38"/>
      <c r="C179" s="195" t="s">
        <v>505</v>
      </c>
      <c r="D179" s="195" t="s">
        <v>118</v>
      </c>
      <c r="E179" s="196" t="s">
        <v>506</v>
      </c>
      <c r="F179" s="197" t="s">
        <v>507</v>
      </c>
      <c r="G179" s="198" t="s">
        <v>121</v>
      </c>
      <c r="H179" s="199">
        <v>1</v>
      </c>
      <c r="I179" s="200"/>
      <c r="J179" s="201">
        <f>ROUND(I179*H179,2)</f>
        <v>0</v>
      </c>
      <c r="K179" s="197" t="s">
        <v>122</v>
      </c>
      <c r="L179" s="202"/>
      <c r="M179" s="203" t="s">
        <v>21</v>
      </c>
      <c r="N179" s="204" t="s">
        <v>44</v>
      </c>
      <c r="O179" s="83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7" t="s">
        <v>123</v>
      </c>
      <c r="AT179" s="207" t="s">
        <v>118</v>
      </c>
      <c r="AU179" s="207" t="s">
        <v>81</v>
      </c>
      <c r="AY179" s="16" t="s">
        <v>117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6" t="s">
        <v>81</v>
      </c>
      <c r="BK179" s="208">
        <f>ROUND(I179*H179,2)</f>
        <v>0</v>
      </c>
      <c r="BL179" s="16" t="s">
        <v>123</v>
      </c>
      <c r="BM179" s="207" t="s">
        <v>508</v>
      </c>
    </row>
    <row r="180" s="2" customFormat="1" ht="24.15" customHeight="1">
      <c r="A180" s="37"/>
      <c r="B180" s="38"/>
      <c r="C180" s="195" t="s">
        <v>509</v>
      </c>
      <c r="D180" s="195" t="s">
        <v>118</v>
      </c>
      <c r="E180" s="196" t="s">
        <v>510</v>
      </c>
      <c r="F180" s="197" t="s">
        <v>511</v>
      </c>
      <c r="G180" s="198" t="s">
        <v>121</v>
      </c>
      <c r="H180" s="199">
        <v>1</v>
      </c>
      <c r="I180" s="200"/>
      <c r="J180" s="201">
        <f>ROUND(I180*H180,2)</f>
        <v>0</v>
      </c>
      <c r="K180" s="197" t="s">
        <v>122</v>
      </c>
      <c r="L180" s="202"/>
      <c r="M180" s="203" t="s">
        <v>21</v>
      </c>
      <c r="N180" s="204" t="s">
        <v>44</v>
      </c>
      <c r="O180" s="83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7" t="s">
        <v>123</v>
      </c>
      <c r="AT180" s="207" t="s">
        <v>118</v>
      </c>
      <c r="AU180" s="207" t="s">
        <v>81</v>
      </c>
      <c r="AY180" s="16" t="s">
        <v>117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6" t="s">
        <v>81</v>
      </c>
      <c r="BK180" s="208">
        <f>ROUND(I180*H180,2)</f>
        <v>0</v>
      </c>
      <c r="BL180" s="16" t="s">
        <v>123</v>
      </c>
      <c r="BM180" s="207" t="s">
        <v>512</v>
      </c>
    </row>
    <row r="181" s="2" customFormat="1" ht="24.15" customHeight="1">
      <c r="A181" s="37"/>
      <c r="B181" s="38"/>
      <c r="C181" s="195" t="s">
        <v>513</v>
      </c>
      <c r="D181" s="195" t="s">
        <v>118</v>
      </c>
      <c r="E181" s="196" t="s">
        <v>514</v>
      </c>
      <c r="F181" s="197" t="s">
        <v>515</v>
      </c>
      <c r="G181" s="198" t="s">
        <v>121</v>
      </c>
      <c r="H181" s="199">
        <v>1</v>
      </c>
      <c r="I181" s="200"/>
      <c r="J181" s="201">
        <f>ROUND(I181*H181,2)</f>
        <v>0</v>
      </c>
      <c r="K181" s="197" t="s">
        <v>122</v>
      </c>
      <c r="L181" s="202"/>
      <c r="M181" s="203" t="s">
        <v>21</v>
      </c>
      <c r="N181" s="204" t="s">
        <v>44</v>
      </c>
      <c r="O181" s="83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7" t="s">
        <v>123</v>
      </c>
      <c r="AT181" s="207" t="s">
        <v>118</v>
      </c>
      <c r="AU181" s="207" t="s">
        <v>81</v>
      </c>
      <c r="AY181" s="16" t="s">
        <v>117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6" t="s">
        <v>81</v>
      </c>
      <c r="BK181" s="208">
        <f>ROUND(I181*H181,2)</f>
        <v>0</v>
      </c>
      <c r="BL181" s="16" t="s">
        <v>123</v>
      </c>
      <c r="BM181" s="207" t="s">
        <v>516</v>
      </c>
    </row>
    <row r="182" s="2" customFormat="1" ht="24.15" customHeight="1">
      <c r="A182" s="37"/>
      <c r="B182" s="38"/>
      <c r="C182" s="195" t="s">
        <v>517</v>
      </c>
      <c r="D182" s="195" t="s">
        <v>118</v>
      </c>
      <c r="E182" s="196" t="s">
        <v>518</v>
      </c>
      <c r="F182" s="197" t="s">
        <v>519</v>
      </c>
      <c r="G182" s="198" t="s">
        <v>121</v>
      </c>
      <c r="H182" s="199">
        <v>1</v>
      </c>
      <c r="I182" s="200"/>
      <c r="J182" s="201">
        <f>ROUND(I182*H182,2)</f>
        <v>0</v>
      </c>
      <c r="K182" s="197" t="s">
        <v>122</v>
      </c>
      <c r="L182" s="202"/>
      <c r="M182" s="203" t="s">
        <v>21</v>
      </c>
      <c r="N182" s="204" t="s">
        <v>44</v>
      </c>
      <c r="O182" s="83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7" t="s">
        <v>123</v>
      </c>
      <c r="AT182" s="207" t="s">
        <v>118</v>
      </c>
      <c r="AU182" s="207" t="s">
        <v>81</v>
      </c>
      <c r="AY182" s="16" t="s">
        <v>117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6" t="s">
        <v>81</v>
      </c>
      <c r="BK182" s="208">
        <f>ROUND(I182*H182,2)</f>
        <v>0</v>
      </c>
      <c r="BL182" s="16" t="s">
        <v>123</v>
      </c>
      <c r="BM182" s="207" t="s">
        <v>520</v>
      </c>
    </row>
    <row r="183" s="2" customFormat="1" ht="24.15" customHeight="1">
      <c r="A183" s="37"/>
      <c r="B183" s="38"/>
      <c r="C183" s="195" t="s">
        <v>521</v>
      </c>
      <c r="D183" s="195" t="s">
        <v>118</v>
      </c>
      <c r="E183" s="196" t="s">
        <v>522</v>
      </c>
      <c r="F183" s="197" t="s">
        <v>523</v>
      </c>
      <c r="G183" s="198" t="s">
        <v>121</v>
      </c>
      <c r="H183" s="199">
        <v>1</v>
      </c>
      <c r="I183" s="200"/>
      <c r="J183" s="201">
        <f>ROUND(I183*H183,2)</f>
        <v>0</v>
      </c>
      <c r="K183" s="197" t="s">
        <v>122</v>
      </c>
      <c r="L183" s="202"/>
      <c r="M183" s="203" t="s">
        <v>21</v>
      </c>
      <c r="N183" s="204" t="s">
        <v>44</v>
      </c>
      <c r="O183" s="83"/>
      <c r="P183" s="205">
        <f>O183*H183</f>
        <v>0</v>
      </c>
      <c r="Q183" s="205">
        <v>0</v>
      </c>
      <c r="R183" s="205">
        <f>Q183*H183</f>
        <v>0</v>
      </c>
      <c r="S183" s="205">
        <v>0</v>
      </c>
      <c r="T183" s="20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7" t="s">
        <v>123</v>
      </c>
      <c r="AT183" s="207" t="s">
        <v>118</v>
      </c>
      <c r="AU183" s="207" t="s">
        <v>81</v>
      </c>
      <c r="AY183" s="16" t="s">
        <v>117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6" t="s">
        <v>81</v>
      </c>
      <c r="BK183" s="208">
        <f>ROUND(I183*H183,2)</f>
        <v>0</v>
      </c>
      <c r="BL183" s="16" t="s">
        <v>123</v>
      </c>
      <c r="BM183" s="207" t="s">
        <v>524</v>
      </c>
    </row>
    <row r="184" s="2" customFormat="1" ht="33" customHeight="1">
      <c r="A184" s="37"/>
      <c r="B184" s="38"/>
      <c r="C184" s="195" t="s">
        <v>525</v>
      </c>
      <c r="D184" s="195" t="s">
        <v>118</v>
      </c>
      <c r="E184" s="196" t="s">
        <v>526</v>
      </c>
      <c r="F184" s="197" t="s">
        <v>527</v>
      </c>
      <c r="G184" s="198" t="s">
        <v>121</v>
      </c>
      <c r="H184" s="199">
        <v>1</v>
      </c>
      <c r="I184" s="200"/>
      <c r="J184" s="201">
        <f>ROUND(I184*H184,2)</f>
        <v>0</v>
      </c>
      <c r="K184" s="197" t="s">
        <v>122</v>
      </c>
      <c r="L184" s="202"/>
      <c r="M184" s="203" t="s">
        <v>21</v>
      </c>
      <c r="N184" s="204" t="s">
        <v>44</v>
      </c>
      <c r="O184" s="83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7" t="s">
        <v>123</v>
      </c>
      <c r="AT184" s="207" t="s">
        <v>118</v>
      </c>
      <c r="AU184" s="207" t="s">
        <v>81</v>
      </c>
      <c r="AY184" s="16" t="s">
        <v>117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6" t="s">
        <v>81</v>
      </c>
      <c r="BK184" s="208">
        <f>ROUND(I184*H184,2)</f>
        <v>0</v>
      </c>
      <c r="BL184" s="16" t="s">
        <v>123</v>
      </c>
      <c r="BM184" s="207" t="s">
        <v>528</v>
      </c>
    </row>
    <row r="185" s="2" customFormat="1" ht="33" customHeight="1">
      <c r="A185" s="37"/>
      <c r="B185" s="38"/>
      <c r="C185" s="195" t="s">
        <v>529</v>
      </c>
      <c r="D185" s="195" t="s">
        <v>118</v>
      </c>
      <c r="E185" s="196" t="s">
        <v>530</v>
      </c>
      <c r="F185" s="197" t="s">
        <v>531</v>
      </c>
      <c r="G185" s="198" t="s">
        <v>121</v>
      </c>
      <c r="H185" s="199">
        <v>1</v>
      </c>
      <c r="I185" s="200"/>
      <c r="J185" s="201">
        <f>ROUND(I185*H185,2)</f>
        <v>0</v>
      </c>
      <c r="K185" s="197" t="s">
        <v>122</v>
      </c>
      <c r="L185" s="202"/>
      <c r="M185" s="203" t="s">
        <v>21</v>
      </c>
      <c r="N185" s="204" t="s">
        <v>44</v>
      </c>
      <c r="O185" s="83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7" t="s">
        <v>123</v>
      </c>
      <c r="AT185" s="207" t="s">
        <v>118</v>
      </c>
      <c r="AU185" s="207" t="s">
        <v>81</v>
      </c>
      <c r="AY185" s="16" t="s">
        <v>117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6" t="s">
        <v>81</v>
      </c>
      <c r="BK185" s="208">
        <f>ROUND(I185*H185,2)</f>
        <v>0</v>
      </c>
      <c r="BL185" s="16" t="s">
        <v>123</v>
      </c>
      <c r="BM185" s="207" t="s">
        <v>532</v>
      </c>
    </row>
    <row r="186" s="2" customFormat="1" ht="33" customHeight="1">
      <c r="A186" s="37"/>
      <c r="B186" s="38"/>
      <c r="C186" s="195" t="s">
        <v>533</v>
      </c>
      <c r="D186" s="195" t="s">
        <v>118</v>
      </c>
      <c r="E186" s="196" t="s">
        <v>534</v>
      </c>
      <c r="F186" s="197" t="s">
        <v>535</v>
      </c>
      <c r="G186" s="198" t="s">
        <v>121</v>
      </c>
      <c r="H186" s="199">
        <v>1</v>
      </c>
      <c r="I186" s="200"/>
      <c r="J186" s="201">
        <f>ROUND(I186*H186,2)</f>
        <v>0</v>
      </c>
      <c r="K186" s="197" t="s">
        <v>122</v>
      </c>
      <c r="L186" s="202"/>
      <c r="M186" s="203" t="s">
        <v>21</v>
      </c>
      <c r="N186" s="204" t="s">
        <v>44</v>
      </c>
      <c r="O186" s="83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7" t="s">
        <v>123</v>
      </c>
      <c r="AT186" s="207" t="s">
        <v>118</v>
      </c>
      <c r="AU186" s="207" t="s">
        <v>81</v>
      </c>
      <c r="AY186" s="16" t="s">
        <v>117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6" t="s">
        <v>81</v>
      </c>
      <c r="BK186" s="208">
        <f>ROUND(I186*H186,2)</f>
        <v>0</v>
      </c>
      <c r="BL186" s="16" t="s">
        <v>123</v>
      </c>
      <c r="BM186" s="207" t="s">
        <v>536</v>
      </c>
    </row>
    <row r="187" s="2" customFormat="1" ht="24.15" customHeight="1">
      <c r="A187" s="37"/>
      <c r="B187" s="38"/>
      <c r="C187" s="195" t="s">
        <v>537</v>
      </c>
      <c r="D187" s="195" t="s">
        <v>118</v>
      </c>
      <c r="E187" s="196" t="s">
        <v>538</v>
      </c>
      <c r="F187" s="197" t="s">
        <v>539</v>
      </c>
      <c r="G187" s="198" t="s">
        <v>121</v>
      </c>
      <c r="H187" s="199">
        <v>1</v>
      </c>
      <c r="I187" s="200"/>
      <c r="J187" s="201">
        <f>ROUND(I187*H187,2)</f>
        <v>0</v>
      </c>
      <c r="K187" s="197" t="s">
        <v>122</v>
      </c>
      <c r="L187" s="202"/>
      <c r="M187" s="203" t="s">
        <v>21</v>
      </c>
      <c r="N187" s="204" t="s">
        <v>44</v>
      </c>
      <c r="O187" s="83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7" t="s">
        <v>123</v>
      </c>
      <c r="AT187" s="207" t="s">
        <v>118</v>
      </c>
      <c r="AU187" s="207" t="s">
        <v>81</v>
      </c>
      <c r="AY187" s="16" t="s">
        <v>117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6" t="s">
        <v>81</v>
      </c>
      <c r="BK187" s="208">
        <f>ROUND(I187*H187,2)</f>
        <v>0</v>
      </c>
      <c r="BL187" s="16" t="s">
        <v>123</v>
      </c>
      <c r="BM187" s="207" t="s">
        <v>540</v>
      </c>
    </row>
    <row r="188" s="2" customFormat="1" ht="24.15" customHeight="1">
      <c r="A188" s="37"/>
      <c r="B188" s="38"/>
      <c r="C188" s="195" t="s">
        <v>541</v>
      </c>
      <c r="D188" s="195" t="s">
        <v>118</v>
      </c>
      <c r="E188" s="196" t="s">
        <v>542</v>
      </c>
      <c r="F188" s="197" t="s">
        <v>543</v>
      </c>
      <c r="G188" s="198" t="s">
        <v>121</v>
      </c>
      <c r="H188" s="199">
        <v>1</v>
      </c>
      <c r="I188" s="200"/>
      <c r="J188" s="201">
        <f>ROUND(I188*H188,2)</f>
        <v>0</v>
      </c>
      <c r="K188" s="197" t="s">
        <v>122</v>
      </c>
      <c r="L188" s="202"/>
      <c r="M188" s="203" t="s">
        <v>21</v>
      </c>
      <c r="N188" s="204" t="s">
        <v>44</v>
      </c>
      <c r="O188" s="83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7" t="s">
        <v>123</v>
      </c>
      <c r="AT188" s="207" t="s">
        <v>118</v>
      </c>
      <c r="AU188" s="207" t="s">
        <v>81</v>
      </c>
      <c r="AY188" s="16" t="s">
        <v>117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6" t="s">
        <v>81</v>
      </c>
      <c r="BK188" s="208">
        <f>ROUND(I188*H188,2)</f>
        <v>0</v>
      </c>
      <c r="BL188" s="16" t="s">
        <v>123</v>
      </c>
      <c r="BM188" s="207" t="s">
        <v>544</v>
      </c>
    </row>
    <row r="189" s="2" customFormat="1" ht="16.5" customHeight="1">
      <c r="A189" s="37"/>
      <c r="B189" s="38"/>
      <c r="C189" s="195" t="s">
        <v>545</v>
      </c>
      <c r="D189" s="195" t="s">
        <v>118</v>
      </c>
      <c r="E189" s="196" t="s">
        <v>546</v>
      </c>
      <c r="F189" s="197" t="s">
        <v>547</v>
      </c>
      <c r="G189" s="198" t="s">
        <v>121</v>
      </c>
      <c r="H189" s="199">
        <v>1</v>
      </c>
      <c r="I189" s="200"/>
      <c r="J189" s="201">
        <f>ROUND(I189*H189,2)</f>
        <v>0</v>
      </c>
      <c r="K189" s="197" t="s">
        <v>122</v>
      </c>
      <c r="L189" s="202"/>
      <c r="M189" s="203" t="s">
        <v>21</v>
      </c>
      <c r="N189" s="204" t="s">
        <v>44</v>
      </c>
      <c r="O189" s="83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7" t="s">
        <v>123</v>
      </c>
      <c r="AT189" s="207" t="s">
        <v>118</v>
      </c>
      <c r="AU189" s="207" t="s">
        <v>81</v>
      </c>
      <c r="AY189" s="16" t="s">
        <v>117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6" t="s">
        <v>81</v>
      </c>
      <c r="BK189" s="208">
        <f>ROUND(I189*H189,2)</f>
        <v>0</v>
      </c>
      <c r="BL189" s="16" t="s">
        <v>123</v>
      </c>
      <c r="BM189" s="207" t="s">
        <v>548</v>
      </c>
    </row>
    <row r="190" s="2" customFormat="1" ht="24.15" customHeight="1">
      <c r="A190" s="37"/>
      <c r="B190" s="38"/>
      <c r="C190" s="195" t="s">
        <v>549</v>
      </c>
      <c r="D190" s="195" t="s">
        <v>118</v>
      </c>
      <c r="E190" s="196" t="s">
        <v>550</v>
      </c>
      <c r="F190" s="197" t="s">
        <v>551</v>
      </c>
      <c r="G190" s="198" t="s">
        <v>121</v>
      </c>
      <c r="H190" s="199">
        <v>1</v>
      </c>
      <c r="I190" s="200"/>
      <c r="J190" s="201">
        <f>ROUND(I190*H190,2)</f>
        <v>0</v>
      </c>
      <c r="K190" s="197" t="s">
        <v>122</v>
      </c>
      <c r="L190" s="202"/>
      <c r="M190" s="203" t="s">
        <v>21</v>
      </c>
      <c r="N190" s="204" t="s">
        <v>44</v>
      </c>
      <c r="O190" s="83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7" t="s">
        <v>123</v>
      </c>
      <c r="AT190" s="207" t="s">
        <v>118</v>
      </c>
      <c r="AU190" s="207" t="s">
        <v>81</v>
      </c>
      <c r="AY190" s="16" t="s">
        <v>117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6" t="s">
        <v>81</v>
      </c>
      <c r="BK190" s="208">
        <f>ROUND(I190*H190,2)</f>
        <v>0</v>
      </c>
      <c r="BL190" s="16" t="s">
        <v>123</v>
      </c>
      <c r="BM190" s="207" t="s">
        <v>552</v>
      </c>
    </row>
    <row r="191" s="2" customFormat="1" ht="24.15" customHeight="1">
      <c r="A191" s="37"/>
      <c r="B191" s="38"/>
      <c r="C191" s="195" t="s">
        <v>553</v>
      </c>
      <c r="D191" s="195" t="s">
        <v>118</v>
      </c>
      <c r="E191" s="196" t="s">
        <v>554</v>
      </c>
      <c r="F191" s="197" t="s">
        <v>555</v>
      </c>
      <c r="G191" s="198" t="s">
        <v>121</v>
      </c>
      <c r="H191" s="199">
        <v>1</v>
      </c>
      <c r="I191" s="200"/>
      <c r="J191" s="201">
        <f>ROUND(I191*H191,2)</f>
        <v>0</v>
      </c>
      <c r="K191" s="197" t="s">
        <v>122</v>
      </c>
      <c r="L191" s="202"/>
      <c r="M191" s="203" t="s">
        <v>21</v>
      </c>
      <c r="N191" s="204" t="s">
        <v>44</v>
      </c>
      <c r="O191" s="83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7" t="s">
        <v>123</v>
      </c>
      <c r="AT191" s="207" t="s">
        <v>118</v>
      </c>
      <c r="AU191" s="207" t="s">
        <v>81</v>
      </c>
      <c r="AY191" s="16" t="s">
        <v>117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6" t="s">
        <v>81</v>
      </c>
      <c r="BK191" s="208">
        <f>ROUND(I191*H191,2)</f>
        <v>0</v>
      </c>
      <c r="BL191" s="16" t="s">
        <v>123</v>
      </c>
      <c r="BM191" s="207" t="s">
        <v>556</v>
      </c>
    </row>
    <row r="192" s="2" customFormat="1" ht="37.8" customHeight="1">
      <c r="A192" s="37"/>
      <c r="B192" s="38"/>
      <c r="C192" s="195" t="s">
        <v>557</v>
      </c>
      <c r="D192" s="195" t="s">
        <v>118</v>
      </c>
      <c r="E192" s="196" t="s">
        <v>558</v>
      </c>
      <c r="F192" s="197" t="s">
        <v>559</v>
      </c>
      <c r="G192" s="198" t="s">
        <v>121</v>
      </c>
      <c r="H192" s="199">
        <v>1</v>
      </c>
      <c r="I192" s="200"/>
      <c r="J192" s="201">
        <f>ROUND(I192*H192,2)</f>
        <v>0</v>
      </c>
      <c r="K192" s="197" t="s">
        <v>122</v>
      </c>
      <c r="L192" s="202"/>
      <c r="M192" s="203" t="s">
        <v>21</v>
      </c>
      <c r="N192" s="204" t="s">
        <v>44</v>
      </c>
      <c r="O192" s="83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7" t="s">
        <v>123</v>
      </c>
      <c r="AT192" s="207" t="s">
        <v>118</v>
      </c>
      <c r="AU192" s="207" t="s">
        <v>81</v>
      </c>
      <c r="AY192" s="16" t="s">
        <v>117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6" t="s">
        <v>81</v>
      </c>
      <c r="BK192" s="208">
        <f>ROUND(I192*H192,2)</f>
        <v>0</v>
      </c>
      <c r="BL192" s="16" t="s">
        <v>123</v>
      </c>
      <c r="BM192" s="207" t="s">
        <v>560</v>
      </c>
    </row>
    <row r="193" s="2" customFormat="1" ht="24.15" customHeight="1">
      <c r="A193" s="37"/>
      <c r="B193" s="38"/>
      <c r="C193" s="195" t="s">
        <v>561</v>
      </c>
      <c r="D193" s="195" t="s">
        <v>118</v>
      </c>
      <c r="E193" s="196" t="s">
        <v>562</v>
      </c>
      <c r="F193" s="197" t="s">
        <v>563</v>
      </c>
      <c r="G193" s="198" t="s">
        <v>121</v>
      </c>
      <c r="H193" s="199">
        <v>1</v>
      </c>
      <c r="I193" s="200"/>
      <c r="J193" s="201">
        <f>ROUND(I193*H193,2)</f>
        <v>0</v>
      </c>
      <c r="K193" s="197" t="s">
        <v>122</v>
      </c>
      <c r="L193" s="202"/>
      <c r="M193" s="203" t="s">
        <v>21</v>
      </c>
      <c r="N193" s="204" t="s">
        <v>44</v>
      </c>
      <c r="O193" s="83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7" t="s">
        <v>123</v>
      </c>
      <c r="AT193" s="207" t="s">
        <v>118</v>
      </c>
      <c r="AU193" s="207" t="s">
        <v>81</v>
      </c>
      <c r="AY193" s="16" t="s">
        <v>117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6" t="s">
        <v>81</v>
      </c>
      <c r="BK193" s="208">
        <f>ROUND(I193*H193,2)</f>
        <v>0</v>
      </c>
      <c r="BL193" s="16" t="s">
        <v>123</v>
      </c>
      <c r="BM193" s="207" t="s">
        <v>564</v>
      </c>
    </row>
    <row r="194" s="2" customFormat="1" ht="24.15" customHeight="1">
      <c r="A194" s="37"/>
      <c r="B194" s="38"/>
      <c r="C194" s="195" t="s">
        <v>565</v>
      </c>
      <c r="D194" s="195" t="s">
        <v>118</v>
      </c>
      <c r="E194" s="196" t="s">
        <v>566</v>
      </c>
      <c r="F194" s="197" t="s">
        <v>567</v>
      </c>
      <c r="G194" s="198" t="s">
        <v>121</v>
      </c>
      <c r="H194" s="199">
        <v>1</v>
      </c>
      <c r="I194" s="200"/>
      <c r="J194" s="201">
        <f>ROUND(I194*H194,2)</f>
        <v>0</v>
      </c>
      <c r="K194" s="197" t="s">
        <v>122</v>
      </c>
      <c r="L194" s="202"/>
      <c r="M194" s="203" t="s">
        <v>21</v>
      </c>
      <c r="N194" s="204" t="s">
        <v>44</v>
      </c>
      <c r="O194" s="83"/>
      <c r="P194" s="205">
        <f>O194*H194</f>
        <v>0</v>
      </c>
      <c r="Q194" s="205">
        <v>0</v>
      </c>
      <c r="R194" s="205">
        <f>Q194*H194</f>
        <v>0</v>
      </c>
      <c r="S194" s="205">
        <v>0</v>
      </c>
      <c r="T194" s="20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7" t="s">
        <v>123</v>
      </c>
      <c r="AT194" s="207" t="s">
        <v>118</v>
      </c>
      <c r="AU194" s="207" t="s">
        <v>81</v>
      </c>
      <c r="AY194" s="16" t="s">
        <v>117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6" t="s">
        <v>81</v>
      </c>
      <c r="BK194" s="208">
        <f>ROUND(I194*H194,2)</f>
        <v>0</v>
      </c>
      <c r="BL194" s="16" t="s">
        <v>123</v>
      </c>
      <c r="BM194" s="207" t="s">
        <v>568</v>
      </c>
    </row>
    <row r="195" s="2" customFormat="1" ht="16.5" customHeight="1">
      <c r="A195" s="37"/>
      <c r="B195" s="38"/>
      <c r="C195" s="195" t="s">
        <v>569</v>
      </c>
      <c r="D195" s="195" t="s">
        <v>118</v>
      </c>
      <c r="E195" s="196" t="s">
        <v>570</v>
      </c>
      <c r="F195" s="197" t="s">
        <v>571</v>
      </c>
      <c r="G195" s="198" t="s">
        <v>121</v>
      </c>
      <c r="H195" s="199">
        <v>1</v>
      </c>
      <c r="I195" s="200"/>
      <c r="J195" s="201">
        <f>ROUND(I195*H195,2)</f>
        <v>0</v>
      </c>
      <c r="K195" s="197" t="s">
        <v>122</v>
      </c>
      <c r="L195" s="202"/>
      <c r="M195" s="203" t="s">
        <v>21</v>
      </c>
      <c r="N195" s="204" t="s">
        <v>44</v>
      </c>
      <c r="O195" s="83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7" t="s">
        <v>123</v>
      </c>
      <c r="AT195" s="207" t="s">
        <v>118</v>
      </c>
      <c r="AU195" s="207" t="s">
        <v>81</v>
      </c>
      <c r="AY195" s="16" t="s">
        <v>117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6" t="s">
        <v>81</v>
      </c>
      <c r="BK195" s="208">
        <f>ROUND(I195*H195,2)</f>
        <v>0</v>
      </c>
      <c r="BL195" s="16" t="s">
        <v>123</v>
      </c>
      <c r="BM195" s="207" t="s">
        <v>572</v>
      </c>
    </row>
    <row r="196" s="2" customFormat="1" ht="24.15" customHeight="1">
      <c r="A196" s="37"/>
      <c r="B196" s="38"/>
      <c r="C196" s="195" t="s">
        <v>573</v>
      </c>
      <c r="D196" s="195" t="s">
        <v>118</v>
      </c>
      <c r="E196" s="196" t="s">
        <v>574</v>
      </c>
      <c r="F196" s="197" t="s">
        <v>575</v>
      </c>
      <c r="G196" s="198" t="s">
        <v>121</v>
      </c>
      <c r="H196" s="199">
        <v>1</v>
      </c>
      <c r="I196" s="200"/>
      <c r="J196" s="201">
        <f>ROUND(I196*H196,2)</f>
        <v>0</v>
      </c>
      <c r="K196" s="197" t="s">
        <v>122</v>
      </c>
      <c r="L196" s="202"/>
      <c r="M196" s="203" t="s">
        <v>21</v>
      </c>
      <c r="N196" s="204" t="s">
        <v>44</v>
      </c>
      <c r="O196" s="83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7" t="s">
        <v>123</v>
      </c>
      <c r="AT196" s="207" t="s">
        <v>118</v>
      </c>
      <c r="AU196" s="207" t="s">
        <v>81</v>
      </c>
      <c r="AY196" s="16" t="s">
        <v>117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6" t="s">
        <v>81</v>
      </c>
      <c r="BK196" s="208">
        <f>ROUND(I196*H196,2)</f>
        <v>0</v>
      </c>
      <c r="BL196" s="16" t="s">
        <v>123</v>
      </c>
      <c r="BM196" s="207" t="s">
        <v>576</v>
      </c>
    </row>
    <row r="197" s="2" customFormat="1" ht="16.5" customHeight="1">
      <c r="A197" s="37"/>
      <c r="B197" s="38"/>
      <c r="C197" s="195" t="s">
        <v>577</v>
      </c>
      <c r="D197" s="195" t="s">
        <v>118</v>
      </c>
      <c r="E197" s="196" t="s">
        <v>578</v>
      </c>
      <c r="F197" s="197" t="s">
        <v>579</v>
      </c>
      <c r="G197" s="198" t="s">
        <v>121</v>
      </c>
      <c r="H197" s="199">
        <v>1</v>
      </c>
      <c r="I197" s="200"/>
      <c r="J197" s="201">
        <f>ROUND(I197*H197,2)</f>
        <v>0</v>
      </c>
      <c r="K197" s="197" t="s">
        <v>122</v>
      </c>
      <c r="L197" s="202"/>
      <c r="M197" s="203" t="s">
        <v>21</v>
      </c>
      <c r="N197" s="204" t="s">
        <v>44</v>
      </c>
      <c r="O197" s="83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7" t="s">
        <v>123</v>
      </c>
      <c r="AT197" s="207" t="s">
        <v>118</v>
      </c>
      <c r="AU197" s="207" t="s">
        <v>81</v>
      </c>
      <c r="AY197" s="16" t="s">
        <v>117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6" t="s">
        <v>81</v>
      </c>
      <c r="BK197" s="208">
        <f>ROUND(I197*H197,2)</f>
        <v>0</v>
      </c>
      <c r="BL197" s="16" t="s">
        <v>123</v>
      </c>
      <c r="BM197" s="207" t="s">
        <v>580</v>
      </c>
    </row>
    <row r="198" s="2" customFormat="1" ht="24.15" customHeight="1">
      <c r="A198" s="37"/>
      <c r="B198" s="38"/>
      <c r="C198" s="195" t="s">
        <v>581</v>
      </c>
      <c r="D198" s="195" t="s">
        <v>118</v>
      </c>
      <c r="E198" s="196" t="s">
        <v>582</v>
      </c>
      <c r="F198" s="197" t="s">
        <v>583</v>
      </c>
      <c r="G198" s="198" t="s">
        <v>121</v>
      </c>
      <c r="H198" s="199">
        <v>1</v>
      </c>
      <c r="I198" s="200"/>
      <c r="J198" s="201">
        <f>ROUND(I198*H198,2)</f>
        <v>0</v>
      </c>
      <c r="K198" s="197" t="s">
        <v>122</v>
      </c>
      <c r="L198" s="202"/>
      <c r="M198" s="203" t="s">
        <v>21</v>
      </c>
      <c r="N198" s="204" t="s">
        <v>44</v>
      </c>
      <c r="O198" s="83"/>
      <c r="P198" s="205">
        <f>O198*H198</f>
        <v>0</v>
      </c>
      <c r="Q198" s="205">
        <v>0</v>
      </c>
      <c r="R198" s="205">
        <f>Q198*H198</f>
        <v>0</v>
      </c>
      <c r="S198" s="205">
        <v>0</v>
      </c>
      <c r="T198" s="20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7" t="s">
        <v>123</v>
      </c>
      <c r="AT198" s="207" t="s">
        <v>118</v>
      </c>
      <c r="AU198" s="207" t="s">
        <v>81</v>
      </c>
      <c r="AY198" s="16" t="s">
        <v>117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6" t="s">
        <v>81</v>
      </c>
      <c r="BK198" s="208">
        <f>ROUND(I198*H198,2)</f>
        <v>0</v>
      </c>
      <c r="BL198" s="16" t="s">
        <v>123</v>
      </c>
      <c r="BM198" s="207" t="s">
        <v>584</v>
      </c>
    </row>
    <row r="199" s="2" customFormat="1" ht="24.15" customHeight="1">
      <c r="A199" s="37"/>
      <c r="B199" s="38"/>
      <c r="C199" s="195" t="s">
        <v>585</v>
      </c>
      <c r="D199" s="195" t="s">
        <v>118</v>
      </c>
      <c r="E199" s="196" t="s">
        <v>586</v>
      </c>
      <c r="F199" s="197" t="s">
        <v>587</v>
      </c>
      <c r="G199" s="198" t="s">
        <v>121</v>
      </c>
      <c r="H199" s="199">
        <v>1</v>
      </c>
      <c r="I199" s="200"/>
      <c r="J199" s="201">
        <f>ROUND(I199*H199,2)</f>
        <v>0</v>
      </c>
      <c r="K199" s="197" t="s">
        <v>122</v>
      </c>
      <c r="L199" s="202"/>
      <c r="M199" s="203" t="s">
        <v>21</v>
      </c>
      <c r="N199" s="204" t="s">
        <v>44</v>
      </c>
      <c r="O199" s="83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7" t="s">
        <v>123</v>
      </c>
      <c r="AT199" s="207" t="s">
        <v>118</v>
      </c>
      <c r="AU199" s="207" t="s">
        <v>81</v>
      </c>
      <c r="AY199" s="16" t="s">
        <v>117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6" t="s">
        <v>81</v>
      </c>
      <c r="BK199" s="208">
        <f>ROUND(I199*H199,2)</f>
        <v>0</v>
      </c>
      <c r="BL199" s="16" t="s">
        <v>123</v>
      </c>
      <c r="BM199" s="207" t="s">
        <v>588</v>
      </c>
    </row>
    <row r="200" s="2" customFormat="1" ht="21.75" customHeight="1">
      <c r="A200" s="37"/>
      <c r="B200" s="38"/>
      <c r="C200" s="195" t="s">
        <v>589</v>
      </c>
      <c r="D200" s="195" t="s">
        <v>118</v>
      </c>
      <c r="E200" s="196" t="s">
        <v>590</v>
      </c>
      <c r="F200" s="197" t="s">
        <v>591</v>
      </c>
      <c r="G200" s="198" t="s">
        <v>121</v>
      </c>
      <c r="H200" s="199">
        <v>1</v>
      </c>
      <c r="I200" s="200"/>
      <c r="J200" s="201">
        <f>ROUND(I200*H200,2)</f>
        <v>0</v>
      </c>
      <c r="K200" s="197" t="s">
        <v>122</v>
      </c>
      <c r="L200" s="202"/>
      <c r="M200" s="203" t="s">
        <v>21</v>
      </c>
      <c r="N200" s="204" t="s">
        <v>44</v>
      </c>
      <c r="O200" s="83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7" t="s">
        <v>123</v>
      </c>
      <c r="AT200" s="207" t="s">
        <v>118</v>
      </c>
      <c r="AU200" s="207" t="s">
        <v>81</v>
      </c>
      <c r="AY200" s="16" t="s">
        <v>117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6" t="s">
        <v>81</v>
      </c>
      <c r="BK200" s="208">
        <f>ROUND(I200*H200,2)</f>
        <v>0</v>
      </c>
      <c r="BL200" s="16" t="s">
        <v>123</v>
      </c>
      <c r="BM200" s="207" t="s">
        <v>592</v>
      </c>
    </row>
    <row r="201" s="2" customFormat="1" ht="24.15" customHeight="1">
      <c r="A201" s="37"/>
      <c r="B201" s="38"/>
      <c r="C201" s="195" t="s">
        <v>593</v>
      </c>
      <c r="D201" s="195" t="s">
        <v>118</v>
      </c>
      <c r="E201" s="196" t="s">
        <v>594</v>
      </c>
      <c r="F201" s="197" t="s">
        <v>595</v>
      </c>
      <c r="G201" s="198" t="s">
        <v>121</v>
      </c>
      <c r="H201" s="199">
        <v>1</v>
      </c>
      <c r="I201" s="200"/>
      <c r="J201" s="201">
        <f>ROUND(I201*H201,2)</f>
        <v>0</v>
      </c>
      <c r="K201" s="197" t="s">
        <v>122</v>
      </c>
      <c r="L201" s="202"/>
      <c r="M201" s="203" t="s">
        <v>21</v>
      </c>
      <c r="N201" s="204" t="s">
        <v>44</v>
      </c>
      <c r="O201" s="83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7" t="s">
        <v>123</v>
      </c>
      <c r="AT201" s="207" t="s">
        <v>118</v>
      </c>
      <c r="AU201" s="207" t="s">
        <v>81</v>
      </c>
      <c r="AY201" s="16" t="s">
        <v>117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6" t="s">
        <v>81</v>
      </c>
      <c r="BK201" s="208">
        <f>ROUND(I201*H201,2)</f>
        <v>0</v>
      </c>
      <c r="BL201" s="16" t="s">
        <v>123</v>
      </c>
      <c r="BM201" s="207" t="s">
        <v>596</v>
      </c>
    </row>
    <row r="202" s="2" customFormat="1" ht="24.15" customHeight="1">
      <c r="A202" s="37"/>
      <c r="B202" s="38"/>
      <c r="C202" s="195" t="s">
        <v>597</v>
      </c>
      <c r="D202" s="195" t="s">
        <v>118</v>
      </c>
      <c r="E202" s="196" t="s">
        <v>598</v>
      </c>
      <c r="F202" s="197" t="s">
        <v>599</v>
      </c>
      <c r="G202" s="198" t="s">
        <v>121</v>
      </c>
      <c r="H202" s="199">
        <v>1</v>
      </c>
      <c r="I202" s="200"/>
      <c r="J202" s="201">
        <f>ROUND(I202*H202,2)</f>
        <v>0</v>
      </c>
      <c r="K202" s="197" t="s">
        <v>122</v>
      </c>
      <c r="L202" s="202"/>
      <c r="M202" s="203" t="s">
        <v>21</v>
      </c>
      <c r="N202" s="204" t="s">
        <v>44</v>
      </c>
      <c r="O202" s="83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7" t="s">
        <v>123</v>
      </c>
      <c r="AT202" s="207" t="s">
        <v>118</v>
      </c>
      <c r="AU202" s="207" t="s">
        <v>81</v>
      </c>
      <c r="AY202" s="16" t="s">
        <v>117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6" t="s">
        <v>81</v>
      </c>
      <c r="BK202" s="208">
        <f>ROUND(I202*H202,2)</f>
        <v>0</v>
      </c>
      <c r="BL202" s="16" t="s">
        <v>123</v>
      </c>
      <c r="BM202" s="207" t="s">
        <v>600</v>
      </c>
    </row>
    <row r="203" s="2" customFormat="1" ht="24.15" customHeight="1">
      <c r="A203" s="37"/>
      <c r="B203" s="38"/>
      <c r="C203" s="195" t="s">
        <v>601</v>
      </c>
      <c r="D203" s="195" t="s">
        <v>118</v>
      </c>
      <c r="E203" s="196" t="s">
        <v>602</v>
      </c>
      <c r="F203" s="197" t="s">
        <v>603</v>
      </c>
      <c r="G203" s="198" t="s">
        <v>121</v>
      </c>
      <c r="H203" s="199">
        <v>1</v>
      </c>
      <c r="I203" s="200"/>
      <c r="J203" s="201">
        <f>ROUND(I203*H203,2)</f>
        <v>0</v>
      </c>
      <c r="K203" s="197" t="s">
        <v>122</v>
      </c>
      <c r="L203" s="202"/>
      <c r="M203" s="203" t="s">
        <v>21</v>
      </c>
      <c r="N203" s="204" t="s">
        <v>44</v>
      </c>
      <c r="O203" s="83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7" t="s">
        <v>123</v>
      </c>
      <c r="AT203" s="207" t="s">
        <v>118</v>
      </c>
      <c r="AU203" s="207" t="s">
        <v>81</v>
      </c>
      <c r="AY203" s="16" t="s">
        <v>117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6" t="s">
        <v>81</v>
      </c>
      <c r="BK203" s="208">
        <f>ROUND(I203*H203,2)</f>
        <v>0</v>
      </c>
      <c r="BL203" s="16" t="s">
        <v>123</v>
      </c>
      <c r="BM203" s="207" t="s">
        <v>604</v>
      </c>
    </row>
    <row r="204" s="2" customFormat="1" ht="24.15" customHeight="1">
      <c r="A204" s="37"/>
      <c r="B204" s="38"/>
      <c r="C204" s="195" t="s">
        <v>605</v>
      </c>
      <c r="D204" s="195" t="s">
        <v>118</v>
      </c>
      <c r="E204" s="196" t="s">
        <v>606</v>
      </c>
      <c r="F204" s="197" t="s">
        <v>607</v>
      </c>
      <c r="G204" s="198" t="s">
        <v>121</v>
      </c>
      <c r="H204" s="199">
        <v>1</v>
      </c>
      <c r="I204" s="200"/>
      <c r="J204" s="201">
        <f>ROUND(I204*H204,2)</f>
        <v>0</v>
      </c>
      <c r="K204" s="197" t="s">
        <v>122</v>
      </c>
      <c r="L204" s="202"/>
      <c r="M204" s="203" t="s">
        <v>21</v>
      </c>
      <c r="N204" s="204" t="s">
        <v>44</v>
      </c>
      <c r="O204" s="83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7" t="s">
        <v>123</v>
      </c>
      <c r="AT204" s="207" t="s">
        <v>118</v>
      </c>
      <c r="AU204" s="207" t="s">
        <v>81</v>
      </c>
      <c r="AY204" s="16" t="s">
        <v>117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6" t="s">
        <v>81</v>
      </c>
      <c r="BK204" s="208">
        <f>ROUND(I204*H204,2)</f>
        <v>0</v>
      </c>
      <c r="BL204" s="16" t="s">
        <v>123</v>
      </c>
      <c r="BM204" s="207" t="s">
        <v>608</v>
      </c>
    </row>
    <row r="205" s="2" customFormat="1" ht="24.15" customHeight="1">
      <c r="A205" s="37"/>
      <c r="B205" s="38"/>
      <c r="C205" s="195" t="s">
        <v>609</v>
      </c>
      <c r="D205" s="195" t="s">
        <v>118</v>
      </c>
      <c r="E205" s="196" t="s">
        <v>610</v>
      </c>
      <c r="F205" s="197" t="s">
        <v>611</v>
      </c>
      <c r="G205" s="198" t="s">
        <v>121</v>
      </c>
      <c r="H205" s="199">
        <v>1</v>
      </c>
      <c r="I205" s="200"/>
      <c r="J205" s="201">
        <f>ROUND(I205*H205,2)</f>
        <v>0</v>
      </c>
      <c r="K205" s="197" t="s">
        <v>122</v>
      </c>
      <c r="L205" s="202"/>
      <c r="M205" s="203" t="s">
        <v>21</v>
      </c>
      <c r="N205" s="204" t="s">
        <v>44</v>
      </c>
      <c r="O205" s="83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7" t="s">
        <v>123</v>
      </c>
      <c r="AT205" s="207" t="s">
        <v>118</v>
      </c>
      <c r="AU205" s="207" t="s">
        <v>81</v>
      </c>
      <c r="AY205" s="16" t="s">
        <v>117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6" t="s">
        <v>81</v>
      </c>
      <c r="BK205" s="208">
        <f>ROUND(I205*H205,2)</f>
        <v>0</v>
      </c>
      <c r="BL205" s="16" t="s">
        <v>123</v>
      </c>
      <c r="BM205" s="207" t="s">
        <v>612</v>
      </c>
    </row>
    <row r="206" s="2" customFormat="1" ht="16.5" customHeight="1">
      <c r="A206" s="37"/>
      <c r="B206" s="38"/>
      <c r="C206" s="195" t="s">
        <v>613</v>
      </c>
      <c r="D206" s="195" t="s">
        <v>118</v>
      </c>
      <c r="E206" s="196" t="s">
        <v>614</v>
      </c>
      <c r="F206" s="197" t="s">
        <v>615</v>
      </c>
      <c r="G206" s="198" t="s">
        <v>121</v>
      </c>
      <c r="H206" s="199">
        <v>1</v>
      </c>
      <c r="I206" s="200"/>
      <c r="J206" s="201">
        <f>ROUND(I206*H206,2)</f>
        <v>0</v>
      </c>
      <c r="K206" s="197" t="s">
        <v>122</v>
      </c>
      <c r="L206" s="202"/>
      <c r="M206" s="203" t="s">
        <v>21</v>
      </c>
      <c r="N206" s="204" t="s">
        <v>44</v>
      </c>
      <c r="O206" s="83"/>
      <c r="P206" s="205">
        <f>O206*H206</f>
        <v>0</v>
      </c>
      <c r="Q206" s="205">
        <v>0</v>
      </c>
      <c r="R206" s="205">
        <f>Q206*H206</f>
        <v>0</v>
      </c>
      <c r="S206" s="205">
        <v>0</v>
      </c>
      <c r="T206" s="20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7" t="s">
        <v>123</v>
      </c>
      <c r="AT206" s="207" t="s">
        <v>118</v>
      </c>
      <c r="AU206" s="207" t="s">
        <v>81</v>
      </c>
      <c r="AY206" s="16" t="s">
        <v>117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6" t="s">
        <v>81</v>
      </c>
      <c r="BK206" s="208">
        <f>ROUND(I206*H206,2)</f>
        <v>0</v>
      </c>
      <c r="BL206" s="16" t="s">
        <v>123</v>
      </c>
      <c r="BM206" s="207" t="s">
        <v>616</v>
      </c>
    </row>
    <row r="207" s="2" customFormat="1" ht="16.5" customHeight="1">
      <c r="A207" s="37"/>
      <c r="B207" s="38"/>
      <c r="C207" s="195" t="s">
        <v>617</v>
      </c>
      <c r="D207" s="195" t="s">
        <v>118</v>
      </c>
      <c r="E207" s="196" t="s">
        <v>618</v>
      </c>
      <c r="F207" s="197" t="s">
        <v>619</v>
      </c>
      <c r="G207" s="198" t="s">
        <v>121</v>
      </c>
      <c r="H207" s="199">
        <v>1</v>
      </c>
      <c r="I207" s="200"/>
      <c r="J207" s="201">
        <f>ROUND(I207*H207,2)</f>
        <v>0</v>
      </c>
      <c r="K207" s="197" t="s">
        <v>122</v>
      </c>
      <c r="L207" s="202"/>
      <c r="M207" s="203" t="s">
        <v>21</v>
      </c>
      <c r="N207" s="204" t="s">
        <v>44</v>
      </c>
      <c r="O207" s="83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7" t="s">
        <v>123</v>
      </c>
      <c r="AT207" s="207" t="s">
        <v>118</v>
      </c>
      <c r="AU207" s="207" t="s">
        <v>81</v>
      </c>
      <c r="AY207" s="16" t="s">
        <v>117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6" t="s">
        <v>81</v>
      </c>
      <c r="BK207" s="208">
        <f>ROUND(I207*H207,2)</f>
        <v>0</v>
      </c>
      <c r="BL207" s="16" t="s">
        <v>123</v>
      </c>
      <c r="BM207" s="207" t="s">
        <v>620</v>
      </c>
    </row>
    <row r="208" s="2" customFormat="1" ht="21.75" customHeight="1">
      <c r="A208" s="37"/>
      <c r="B208" s="38"/>
      <c r="C208" s="195" t="s">
        <v>621</v>
      </c>
      <c r="D208" s="195" t="s">
        <v>118</v>
      </c>
      <c r="E208" s="196" t="s">
        <v>622</v>
      </c>
      <c r="F208" s="197" t="s">
        <v>623</v>
      </c>
      <c r="G208" s="198" t="s">
        <v>121</v>
      </c>
      <c r="H208" s="199">
        <v>1</v>
      </c>
      <c r="I208" s="200"/>
      <c r="J208" s="201">
        <f>ROUND(I208*H208,2)</f>
        <v>0</v>
      </c>
      <c r="K208" s="197" t="s">
        <v>122</v>
      </c>
      <c r="L208" s="202"/>
      <c r="M208" s="203" t="s">
        <v>21</v>
      </c>
      <c r="N208" s="204" t="s">
        <v>44</v>
      </c>
      <c r="O208" s="83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7" t="s">
        <v>123</v>
      </c>
      <c r="AT208" s="207" t="s">
        <v>118</v>
      </c>
      <c r="AU208" s="207" t="s">
        <v>81</v>
      </c>
      <c r="AY208" s="16" t="s">
        <v>117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6" t="s">
        <v>81</v>
      </c>
      <c r="BK208" s="208">
        <f>ROUND(I208*H208,2)</f>
        <v>0</v>
      </c>
      <c r="BL208" s="16" t="s">
        <v>123</v>
      </c>
      <c r="BM208" s="207" t="s">
        <v>624</v>
      </c>
    </row>
    <row r="209" s="2" customFormat="1" ht="24.15" customHeight="1">
      <c r="A209" s="37"/>
      <c r="B209" s="38"/>
      <c r="C209" s="195" t="s">
        <v>123</v>
      </c>
      <c r="D209" s="195" t="s">
        <v>118</v>
      </c>
      <c r="E209" s="196" t="s">
        <v>625</v>
      </c>
      <c r="F209" s="197" t="s">
        <v>626</v>
      </c>
      <c r="G209" s="198" t="s">
        <v>627</v>
      </c>
      <c r="H209" s="199">
        <v>1</v>
      </c>
      <c r="I209" s="200"/>
      <c r="J209" s="201">
        <f>ROUND(I209*H209,2)</f>
        <v>0</v>
      </c>
      <c r="K209" s="197" t="s">
        <v>122</v>
      </c>
      <c r="L209" s="202"/>
      <c r="M209" s="203" t="s">
        <v>21</v>
      </c>
      <c r="N209" s="204" t="s">
        <v>44</v>
      </c>
      <c r="O209" s="83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7" t="s">
        <v>123</v>
      </c>
      <c r="AT209" s="207" t="s">
        <v>118</v>
      </c>
      <c r="AU209" s="207" t="s">
        <v>81</v>
      </c>
      <c r="AY209" s="16" t="s">
        <v>117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6" t="s">
        <v>81</v>
      </c>
      <c r="BK209" s="208">
        <f>ROUND(I209*H209,2)</f>
        <v>0</v>
      </c>
      <c r="BL209" s="16" t="s">
        <v>123</v>
      </c>
      <c r="BM209" s="207" t="s">
        <v>628</v>
      </c>
    </row>
    <row r="210" s="2" customFormat="1" ht="37.8" customHeight="1">
      <c r="A210" s="37"/>
      <c r="B210" s="38"/>
      <c r="C210" s="195" t="s">
        <v>629</v>
      </c>
      <c r="D210" s="195" t="s">
        <v>118</v>
      </c>
      <c r="E210" s="196" t="s">
        <v>630</v>
      </c>
      <c r="F210" s="197" t="s">
        <v>631</v>
      </c>
      <c r="G210" s="198" t="s">
        <v>627</v>
      </c>
      <c r="H210" s="199">
        <v>1</v>
      </c>
      <c r="I210" s="200"/>
      <c r="J210" s="201">
        <f>ROUND(I210*H210,2)</f>
        <v>0</v>
      </c>
      <c r="K210" s="197" t="s">
        <v>122</v>
      </c>
      <c r="L210" s="202"/>
      <c r="M210" s="203" t="s">
        <v>21</v>
      </c>
      <c r="N210" s="204" t="s">
        <v>44</v>
      </c>
      <c r="O210" s="83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7" t="s">
        <v>123</v>
      </c>
      <c r="AT210" s="207" t="s">
        <v>118</v>
      </c>
      <c r="AU210" s="207" t="s">
        <v>81</v>
      </c>
      <c r="AY210" s="16" t="s">
        <v>117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6" t="s">
        <v>81</v>
      </c>
      <c r="BK210" s="208">
        <f>ROUND(I210*H210,2)</f>
        <v>0</v>
      </c>
      <c r="BL210" s="16" t="s">
        <v>123</v>
      </c>
      <c r="BM210" s="207" t="s">
        <v>632</v>
      </c>
    </row>
    <row r="211" s="2" customFormat="1" ht="37.8" customHeight="1">
      <c r="A211" s="37"/>
      <c r="B211" s="38"/>
      <c r="C211" s="195" t="s">
        <v>633</v>
      </c>
      <c r="D211" s="195" t="s">
        <v>118</v>
      </c>
      <c r="E211" s="196" t="s">
        <v>634</v>
      </c>
      <c r="F211" s="197" t="s">
        <v>635</v>
      </c>
      <c r="G211" s="198" t="s">
        <v>627</v>
      </c>
      <c r="H211" s="199">
        <v>1</v>
      </c>
      <c r="I211" s="200"/>
      <c r="J211" s="201">
        <f>ROUND(I211*H211,2)</f>
        <v>0</v>
      </c>
      <c r="K211" s="197" t="s">
        <v>122</v>
      </c>
      <c r="L211" s="202"/>
      <c r="M211" s="203" t="s">
        <v>21</v>
      </c>
      <c r="N211" s="204" t="s">
        <v>44</v>
      </c>
      <c r="O211" s="83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7" t="s">
        <v>123</v>
      </c>
      <c r="AT211" s="207" t="s">
        <v>118</v>
      </c>
      <c r="AU211" s="207" t="s">
        <v>81</v>
      </c>
      <c r="AY211" s="16" t="s">
        <v>117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6" t="s">
        <v>81</v>
      </c>
      <c r="BK211" s="208">
        <f>ROUND(I211*H211,2)</f>
        <v>0</v>
      </c>
      <c r="BL211" s="16" t="s">
        <v>123</v>
      </c>
      <c r="BM211" s="207" t="s">
        <v>636</v>
      </c>
    </row>
    <row r="212" s="2" customFormat="1" ht="37.8" customHeight="1">
      <c r="A212" s="37"/>
      <c r="B212" s="38"/>
      <c r="C212" s="195" t="s">
        <v>637</v>
      </c>
      <c r="D212" s="195" t="s">
        <v>118</v>
      </c>
      <c r="E212" s="196" t="s">
        <v>638</v>
      </c>
      <c r="F212" s="197" t="s">
        <v>639</v>
      </c>
      <c r="G212" s="198" t="s">
        <v>627</v>
      </c>
      <c r="H212" s="199">
        <v>1</v>
      </c>
      <c r="I212" s="200"/>
      <c r="J212" s="201">
        <f>ROUND(I212*H212,2)</f>
        <v>0</v>
      </c>
      <c r="K212" s="197" t="s">
        <v>122</v>
      </c>
      <c r="L212" s="202"/>
      <c r="M212" s="203" t="s">
        <v>21</v>
      </c>
      <c r="N212" s="204" t="s">
        <v>44</v>
      </c>
      <c r="O212" s="83"/>
      <c r="P212" s="205">
        <f>O212*H212</f>
        <v>0</v>
      </c>
      <c r="Q212" s="205">
        <v>0</v>
      </c>
      <c r="R212" s="205">
        <f>Q212*H212</f>
        <v>0</v>
      </c>
      <c r="S212" s="205">
        <v>0</v>
      </c>
      <c r="T212" s="20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7" t="s">
        <v>123</v>
      </c>
      <c r="AT212" s="207" t="s">
        <v>118</v>
      </c>
      <c r="AU212" s="207" t="s">
        <v>81</v>
      </c>
      <c r="AY212" s="16" t="s">
        <v>117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6" t="s">
        <v>81</v>
      </c>
      <c r="BK212" s="208">
        <f>ROUND(I212*H212,2)</f>
        <v>0</v>
      </c>
      <c r="BL212" s="16" t="s">
        <v>123</v>
      </c>
      <c r="BM212" s="207" t="s">
        <v>640</v>
      </c>
    </row>
    <row r="213" s="2" customFormat="1" ht="37.8" customHeight="1">
      <c r="A213" s="37"/>
      <c r="B213" s="38"/>
      <c r="C213" s="195" t="s">
        <v>641</v>
      </c>
      <c r="D213" s="195" t="s">
        <v>118</v>
      </c>
      <c r="E213" s="196" t="s">
        <v>642</v>
      </c>
      <c r="F213" s="197" t="s">
        <v>643</v>
      </c>
      <c r="G213" s="198" t="s">
        <v>627</v>
      </c>
      <c r="H213" s="199">
        <v>1</v>
      </c>
      <c r="I213" s="200"/>
      <c r="J213" s="201">
        <f>ROUND(I213*H213,2)</f>
        <v>0</v>
      </c>
      <c r="K213" s="197" t="s">
        <v>122</v>
      </c>
      <c r="L213" s="202"/>
      <c r="M213" s="203" t="s">
        <v>21</v>
      </c>
      <c r="N213" s="204" t="s">
        <v>44</v>
      </c>
      <c r="O213" s="83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7" t="s">
        <v>123</v>
      </c>
      <c r="AT213" s="207" t="s">
        <v>118</v>
      </c>
      <c r="AU213" s="207" t="s">
        <v>81</v>
      </c>
      <c r="AY213" s="16" t="s">
        <v>117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6" t="s">
        <v>81</v>
      </c>
      <c r="BK213" s="208">
        <f>ROUND(I213*H213,2)</f>
        <v>0</v>
      </c>
      <c r="BL213" s="16" t="s">
        <v>123</v>
      </c>
      <c r="BM213" s="207" t="s">
        <v>644</v>
      </c>
    </row>
    <row r="214" s="2" customFormat="1" ht="37.8" customHeight="1">
      <c r="A214" s="37"/>
      <c r="B214" s="38"/>
      <c r="C214" s="195" t="s">
        <v>645</v>
      </c>
      <c r="D214" s="195" t="s">
        <v>118</v>
      </c>
      <c r="E214" s="196" t="s">
        <v>646</v>
      </c>
      <c r="F214" s="197" t="s">
        <v>647</v>
      </c>
      <c r="G214" s="198" t="s">
        <v>627</v>
      </c>
      <c r="H214" s="199">
        <v>1</v>
      </c>
      <c r="I214" s="200"/>
      <c r="J214" s="201">
        <f>ROUND(I214*H214,2)</f>
        <v>0</v>
      </c>
      <c r="K214" s="197" t="s">
        <v>122</v>
      </c>
      <c r="L214" s="202"/>
      <c r="M214" s="203" t="s">
        <v>21</v>
      </c>
      <c r="N214" s="204" t="s">
        <v>44</v>
      </c>
      <c r="O214" s="83"/>
      <c r="P214" s="205">
        <f>O214*H214</f>
        <v>0</v>
      </c>
      <c r="Q214" s="205">
        <v>0</v>
      </c>
      <c r="R214" s="205">
        <f>Q214*H214</f>
        <v>0</v>
      </c>
      <c r="S214" s="205">
        <v>0</v>
      </c>
      <c r="T214" s="20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7" t="s">
        <v>123</v>
      </c>
      <c r="AT214" s="207" t="s">
        <v>118</v>
      </c>
      <c r="AU214" s="207" t="s">
        <v>81</v>
      </c>
      <c r="AY214" s="16" t="s">
        <v>117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6" t="s">
        <v>81</v>
      </c>
      <c r="BK214" s="208">
        <f>ROUND(I214*H214,2)</f>
        <v>0</v>
      </c>
      <c r="BL214" s="16" t="s">
        <v>123</v>
      </c>
      <c r="BM214" s="207" t="s">
        <v>648</v>
      </c>
    </row>
    <row r="215" s="2" customFormat="1" ht="37.8" customHeight="1">
      <c r="A215" s="37"/>
      <c r="B215" s="38"/>
      <c r="C215" s="195" t="s">
        <v>649</v>
      </c>
      <c r="D215" s="195" t="s">
        <v>118</v>
      </c>
      <c r="E215" s="196" t="s">
        <v>650</v>
      </c>
      <c r="F215" s="197" t="s">
        <v>651</v>
      </c>
      <c r="G215" s="198" t="s">
        <v>627</v>
      </c>
      <c r="H215" s="199">
        <v>1</v>
      </c>
      <c r="I215" s="200"/>
      <c r="J215" s="201">
        <f>ROUND(I215*H215,2)</f>
        <v>0</v>
      </c>
      <c r="K215" s="197" t="s">
        <v>122</v>
      </c>
      <c r="L215" s="202"/>
      <c r="M215" s="203" t="s">
        <v>21</v>
      </c>
      <c r="N215" s="204" t="s">
        <v>44</v>
      </c>
      <c r="O215" s="83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7" t="s">
        <v>123</v>
      </c>
      <c r="AT215" s="207" t="s">
        <v>118</v>
      </c>
      <c r="AU215" s="207" t="s">
        <v>81</v>
      </c>
      <c r="AY215" s="16" t="s">
        <v>117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6" t="s">
        <v>81</v>
      </c>
      <c r="BK215" s="208">
        <f>ROUND(I215*H215,2)</f>
        <v>0</v>
      </c>
      <c r="BL215" s="16" t="s">
        <v>123</v>
      </c>
      <c r="BM215" s="207" t="s">
        <v>652</v>
      </c>
    </row>
    <row r="216" s="2" customFormat="1" ht="37.8" customHeight="1">
      <c r="A216" s="37"/>
      <c r="B216" s="38"/>
      <c r="C216" s="195" t="s">
        <v>653</v>
      </c>
      <c r="D216" s="195" t="s">
        <v>118</v>
      </c>
      <c r="E216" s="196" t="s">
        <v>654</v>
      </c>
      <c r="F216" s="197" t="s">
        <v>655</v>
      </c>
      <c r="G216" s="198" t="s">
        <v>627</v>
      </c>
      <c r="H216" s="199">
        <v>1</v>
      </c>
      <c r="I216" s="200"/>
      <c r="J216" s="201">
        <f>ROUND(I216*H216,2)</f>
        <v>0</v>
      </c>
      <c r="K216" s="197" t="s">
        <v>122</v>
      </c>
      <c r="L216" s="202"/>
      <c r="M216" s="203" t="s">
        <v>21</v>
      </c>
      <c r="N216" s="204" t="s">
        <v>44</v>
      </c>
      <c r="O216" s="83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7" t="s">
        <v>123</v>
      </c>
      <c r="AT216" s="207" t="s">
        <v>118</v>
      </c>
      <c r="AU216" s="207" t="s">
        <v>81</v>
      </c>
      <c r="AY216" s="16" t="s">
        <v>117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6" t="s">
        <v>81</v>
      </c>
      <c r="BK216" s="208">
        <f>ROUND(I216*H216,2)</f>
        <v>0</v>
      </c>
      <c r="BL216" s="16" t="s">
        <v>123</v>
      </c>
      <c r="BM216" s="207" t="s">
        <v>656</v>
      </c>
    </row>
    <row r="217" s="2" customFormat="1" ht="37.8" customHeight="1">
      <c r="A217" s="37"/>
      <c r="B217" s="38"/>
      <c r="C217" s="195" t="s">
        <v>657</v>
      </c>
      <c r="D217" s="195" t="s">
        <v>118</v>
      </c>
      <c r="E217" s="196" t="s">
        <v>658</v>
      </c>
      <c r="F217" s="197" t="s">
        <v>659</v>
      </c>
      <c r="G217" s="198" t="s">
        <v>627</v>
      </c>
      <c r="H217" s="199">
        <v>1</v>
      </c>
      <c r="I217" s="200"/>
      <c r="J217" s="201">
        <f>ROUND(I217*H217,2)</f>
        <v>0</v>
      </c>
      <c r="K217" s="197" t="s">
        <v>122</v>
      </c>
      <c r="L217" s="202"/>
      <c r="M217" s="203" t="s">
        <v>21</v>
      </c>
      <c r="N217" s="204" t="s">
        <v>44</v>
      </c>
      <c r="O217" s="83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7" t="s">
        <v>123</v>
      </c>
      <c r="AT217" s="207" t="s">
        <v>118</v>
      </c>
      <c r="AU217" s="207" t="s">
        <v>81</v>
      </c>
      <c r="AY217" s="16" t="s">
        <v>117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6" t="s">
        <v>81</v>
      </c>
      <c r="BK217" s="208">
        <f>ROUND(I217*H217,2)</f>
        <v>0</v>
      </c>
      <c r="BL217" s="16" t="s">
        <v>123</v>
      </c>
      <c r="BM217" s="207" t="s">
        <v>660</v>
      </c>
    </row>
    <row r="218" s="2" customFormat="1" ht="37.8" customHeight="1">
      <c r="A218" s="37"/>
      <c r="B218" s="38"/>
      <c r="C218" s="195" t="s">
        <v>661</v>
      </c>
      <c r="D218" s="195" t="s">
        <v>118</v>
      </c>
      <c r="E218" s="196" t="s">
        <v>662</v>
      </c>
      <c r="F218" s="197" t="s">
        <v>663</v>
      </c>
      <c r="G218" s="198" t="s">
        <v>627</v>
      </c>
      <c r="H218" s="199">
        <v>1</v>
      </c>
      <c r="I218" s="200"/>
      <c r="J218" s="201">
        <f>ROUND(I218*H218,2)</f>
        <v>0</v>
      </c>
      <c r="K218" s="197" t="s">
        <v>122</v>
      </c>
      <c r="L218" s="202"/>
      <c r="M218" s="203" t="s">
        <v>21</v>
      </c>
      <c r="N218" s="204" t="s">
        <v>44</v>
      </c>
      <c r="O218" s="83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7" t="s">
        <v>123</v>
      </c>
      <c r="AT218" s="207" t="s">
        <v>118</v>
      </c>
      <c r="AU218" s="207" t="s">
        <v>81</v>
      </c>
      <c r="AY218" s="16" t="s">
        <v>117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6" t="s">
        <v>81</v>
      </c>
      <c r="BK218" s="208">
        <f>ROUND(I218*H218,2)</f>
        <v>0</v>
      </c>
      <c r="BL218" s="16" t="s">
        <v>123</v>
      </c>
      <c r="BM218" s="207" t="s">
        <v>664</v>
      </c>
    </row>
    <row r="219" s="2" customFormat="1" ht="37.8" customHeight="1">
      <c r="A219" s="37"/>
      <c r="B219" s="38"/>
      <c r="C219" s="195" t="s">
        <v>665</v>
      </c>
      <c r="D219" s="195" t="s">
        <v>118</v>
      </c>
      <c r="E219" s="196" t="s">
        <v>666</v>
      </c>
      <c r="F219" s="197" t="s">
        <v>667</v>
      </c>
      <c r="G219" s="198" t="s">
        <v>627</v>
      </c>
      <c r="H219" s="199">
        <v>1</v>
      </c>
      <c r="I219" s="200"/>
      <c r="J219" s="201">
        <f>ROUND(I219*H219,2)</f>
        <v>0</v>
      </c>
      <c r="K219" s="197" t="s">
        <v>122</v>
      </c>
      <c r="L219" s="202"/>
      <c r="M219" s="203" t="s">
        <v>21</v>
      </c>
      <c r="N219" s="204" t="s">
        <v>44</v>
      </c>
      <c r="O219" s="83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7" t="s">
        <v>123</v>
      </c>
      <c r="AT219" s="207" t="s">
        <v>118</v>
      </c>
      <c r="AU219" s="207" t="s">
        <v>81</v>
      </c>
      <c r="AY219" s="16" t="s">
        <v>117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6" t="s">
        <v>81</v>
      </c>
      <c r="BK219" s="208">
        <f>ROUND(I219*H219,2)</f>
        <v>0</v>
      </c>
      <c r="BL219" s="16" t="s">
        <v>123</v>
      </c>
      <c r="BM219" s="207" t="s">
        <v>668</v>
      </c>
    </row>
    <row r="220" s="2" customFormat="1" ht="37.8" customHeight="1">
      <c r="A220" s="37"/>
      <c r="B220" s="38"/>
      <c r="C220" s="195" t="s">
        <v>669</v>
      </c>
      <c r="D220" s="195" t="s">
        <v>118</v>
      </c>
      <c r="E220" s="196" t="s">
        <v>670</v>
      </c>
      <c r="F220" s="197" t="s">
        <v>671</v>
      </c>
      <c r="G220" s="198" t="s">
        <v>627</v>
      </c>
      <c r="H220" s="199">
        <v>1</v>
      </c>
      <c r="I220" s="200"/>
      <c r="J220" s="201">
        <f>ROUND(I220*H220,2)</f>
        <v>0</v>
      </c>
      <c r="K220" s="197" t="s">
        <v>122</v>
      </c>
      <c r="L220" s="202"/>
      <c r="M220" s="203" t="s">
        <v>21</v>
      </c>
      <c r="N220" s="204" t="s">
        <v>44</v>
      </c>
      <c r="O220" s="83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7" t="s">
        <v>123</v>
      </c>
      <c r="AT220" s="207" t="s">
        <v>118</v>
      </c>
      <c r="AU220" s="207" t="s">
        <v>81</v>
      </c>
      <c r="AY220" s="16" t="s">
        <v>117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6" t="s">
        <v>81</v>
      </c>
      <c r="BK220" s="208">
        <f>ROUND(I220*H220,2)</f>
        <v>0</v>
      </c>
      <c r="BL220" s="16" t="s">
        <v>123</v>
      </c>
      <c r="BM220" s="207" t="s">
        <v>672</v>
      </c>
    </row>
    <row r="221" s="2" customFormat="1" ht="24.15" customHeight="1">
      <c r="A221" s="37"/>
      <c r="B221" s="38"/>
      <c r="C221" s="195" t="s">
        <v>673</v>
      </c>
      <c r="D221" s="195" t="s">
        <v>118</v>
      </c>
      <c r="E221" s="196" t="s">
        <v>674</v>
      </c>
      <c r="F221" s="197" t="s">
        <v>675</v>
      </c>
      <c r="G221" s="198" t="s">
        <v>627</v>
      </c>
      <c r="H221" s="199">
        <v>1</v>
      </c>
      <c r="I221" s="200"/>
      <c r="J221" s="201">
        <f>ROUND(I221*H221,2)</f>
        <v>0</v>
      </c>
      <c r="K221" s="197" t="s">
        <v>122</v>
      </c>
      <c r="L221" s="202"/>
      <c r="M221" s="203" t="s">
        <v>21</v>
      </c>
      <c r="N221" s="204" t="s">
        <v>44</v>
      </c>
      <c r="O221" s="83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7" t="s">
        <v>123</v>
      </c>
      <c r="AT221" s="207" t="s">
        <v>118</v>
      </c>
      <c r="AU221" s="207" t="s">
        <v>81</v>
      </c>
      <c r="AY221" s="16" t="s">
        <v>117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6" t="s">
        <v>81</v>
      </c>
      <c r="BK221" s="208">
        <f>ROUND(I221*H221,2)</f>
        <v>0</v>
      </c>
      <c r="BL221" s="16" t="s">
        <v>123</v>
      </c>
      <c r="BM221" s="207" t="s">
        <v>676</v>
      </c>
    </row>
    <row r="222" s="2" customFormat="1" ht="24.15" customHeight="1">
      <c r="A222" s="37"/>
      <c r="B222" s="38"/>
      <c r="C222" s="195" t="s">
        <v>677</v>
      </c>
      <c r="D222" s="195" t="s">
        <v>118</v>
      </c>
      <c r="E222" s="196" t="s">
        <v>678</v>
      </c>
      <c r="F222" s="197" t="s">
        <v>679</v>
      </c>
      <c r="G222" s="198" t="s">
        <v>627</v>
      </c>
      <c r="H222" s="199">
        <v>1</v>
      </c>
      <c r="I222" s="200"/>
      <c r="J222" s="201">
        <f>ROUND(I222*H222,2)</f>
        <v>0</v>
      </c>
      <c r="K222" s="197" t="s">
        <v>122</v>
      </c>
      <c r="L222" s="202"/>
      <c r="M222" s="203" t="s">
        <v>21</v>
      </c>
      <c r="N222" s="204" t="s">
        <v>44</v>
      </c>
      <c r="O222" s="83"/>
      <c r="P222" s="205">
        <f>O222*H222</f>
        <v>0</v>
      </c>
      <c r="Q222" s="205">
        <v>0</v>
      </c>
      <c r="R222" s="205">
        <f>Q222*H222</f>
        <v>0</v>
      </c>
      <c r="S222" s="205">
        <v>0</v>
      </c>
      <c r="T222" s="20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7" t="s">
        <v>123</v>
      </c>
      <c r="AT222" s="207" t="s">
        <v>118</v>
      </c>
      <c r="AU222" s="207" t="s">
        <v>81</v>
      </c>
      <c r="AY222" s="16" t="s">
        <v>117</v>
      </c>
      <c r="BE222" s="208">
        <f>IF(N222="základní",J222,0)</f>
        <v>0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16" t="s">
        <v>81</v>
      </c>
      <c r="BK222" s="208">
        <f>ROUND(I222*H222,2)</f>
        <v>0</v>
      </c>
      <c r="BL222" s="16" t="s">
        <v>123</v>
      </c>
      <c r="BM222" s="207" t="s">
        <v>680</v>
      </c>
    </row>
    <row r="223" s="2" customFormat="1" ht="33" customHeight="1">
      <c r="A223" s="37"/>
      <c r="B223" s="38"/>
      <c r="C223" s="195" t="s">
        <v>681</v>
      </c>
      <c r="D223" s="195" t="s">
        <v>118</v>
      </c>
      <c r="E223" s="196" t="s">
        <v>682</v>
      </c>
      <c r="F223" s="197" t="s">
        <v>683</v>
      </c>
      <c r="G223" s="198" t="s">
        <v>121</v>
      </c>
      <c r="H223" s="199">
        <v>1</v>
      </c>
      <c r="I223" s="200"/>
      <c r="J223" s="201">
        <f>ROUND(I223*H223,2)</f>
        <v>0</v>
      </c>
      <c r="K223" s="197" t="s">
        <v>122</v>
      </c>
      <c r="L223" s="202"/>
      <c r="M223" s="203" t="s">
        <v>21</v>
      </c>
      <c r="N223" s="204" t="s">
        <v>44</v>
      </c>
      <c r="O223" s="83"/>
      <c r="P223" s="205">
        <f>O223*H223</f>
        <v>0</v>
      </c>
      <c r="Q223" s="205">
        <v>0</v>
      </c>
      <c r="R223" s="205">
        <f>Q223*H223</f>
        <v>0</v>
      </c>
      <c r="S223" s="205">
        <v>0</v>
      </c>
      <c r="T223" s="20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7" t="s">
        <v>123</v>
      </c>
      <c r="AT223" s="207" t="s">
        <v>118</v>
      </c>
      <c r="AU223" s="207" t="s">
        <v>81</v>
      </c>
      <c r="AY223" s="16" t="s">
        <v>117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6" t="s">
        <v>81</v>
      </c>
      <c r="BK223" s="208">
        <f>ROUND(I223*H223,2)</f>
        <v>0</v>
      </c>
      <c r="BL223" s="16" t="s">
        <v>123</v>
      </c>
      <c r="BM223" s="207" t="s">
        <v>684</v>
      </c>
    </row>
    <row r="224" s="2" customFormat="1" ht="44.25" customHeight="1">
      <c r="A224" s="37"/>
      <c r="B224" s="38"/>
      <c r="C224" s="195" t="s">
        <v>685</v>
      </c>
      <c r="D224" s="195" t="s">
        <v>118</v>
      </c>
      <c r="E224" s="196" t="s">
        <v>686</v>
      </c>
      <c r="F224" s="197" t="s">
        <v>687</v>
      </c>
      <c r="G224" s="198" t="s">
        <v>121</v>
      </c>
      <c r="H224" s="199">
        <v>1</v>
      </c>
      <c r="I224" s="200"/>
      <c r="J224" s="201">
        <f>ROUND(I224*H224,2)</f>
        <v>0</v>
      </c>
      <c r="K224" s="197" t="s">
        <v>122</v>
      </c>
      <c r="L224" s="202"/>
      <c r="M224" s="203" t="s">
        <v>21</v>
      </c>
      <c r="N224" s="204" t="s">
        <v>44</v>
      </c>
      <c r="O224" s="83"/>
      <c r="P224" s="205">
        <f>O224*H224</f>
        <v>0</v>
      </c>
      <c r="Q224" s="205">
        <v>0</v>
      </c>
      <c r="R224" s="205">
        <f>Q224*H224</f>
        <v>0</v>
      </c>
      <c r="S224" s="205">
        <v>0</v>
      </c>
      <c r="T224" s="20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7" t="s">
        <v>123</v>
      </c>
      <c r="AT224" s="207" t="s">
        <v>118</v>
      </c>
      <c r="AU224" s="207" t="s">
        <v>81</v>
      </c>
      <c r="AY224" s="16" t="s">
        <v>117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6" t="s">
        <v>81</v>
      </c>
      <c r="BK224" s="208">
        <f>ROUND(I224*H224,2)</f>
        <v>0</v>
      </c>
      <c r="BL224" s="16" t="s">
        <v>123</v>
      </c>
      <c r="BM224" s="207" t="s">
        <v>688</v>
      </c>
    </row>
    <row r="225" s="2" customFormat="1" ht="37.8" customHeight="1">
      <c r="A225" s="37"/>
      <c r="B225" s="38"/>
      <c r="C225" s="195" t="s">
        <v>689</v>
      </c>
      <c r="D225" s="195" t="s">
        <v>118</v>
      </c>
      <c r="E225" s="196" t="s">
        <v>690</v>
      </c>
      <c r="F225" s="197" t="s">
        <v>691</v>
      </c>
      <c r="G225" s="198" t="s">
        <v>121</v>
      </c>
      <c r="H225" s="199">
        <v>1</v>
      </c>
      <c r="I225" s="200"/>
      <c r="J225" s="201">
        <f>ROUND(I225*H225,2)</f>
        <v>0</v>
      </c>
      <c r="K225" s="197" t="s">
        <v>122</v>
      </c>
      <c r="L225" s="202"/>
      <c r="M225" s="203" t="s">
        <v>21</v>
      </c>
      <c r="N225" s="204" t="s">
        <v>44</v>
      </c>
      <c r="O225" s="83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7" t="s">
        <v>123</v>
      </c>
      <c r="AT225" s="207" t="s">
        <v>118</v>
      </c>
      <c r="AU225" s="207" t="s">
        <v>81</v>
      </c>
      <c r="AY225" s="16" t="s">
        <v>117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6" t="s">
        <v>81</v>
      </c>
      <c r="BK225" s="208">
        <f>ROUND(I225*H225,2)</f>
        <v>0</v>
      </c>
      <c r="BL225" s="16" t="s">
        <v>123</v>
      </c>
      <c r="BM225" s="207" t="s">
        <v>692</v>
      </c>
    </row>
    <row r="226" s="2" customFormat="1" ht="24.15" customHeight="1">
      <c r="A226" s="37"/>
      <c r="B226" s="38"/>
      <c r="C226" s="195" t="s">
        <v>693</v>
      </c>
      <c r="D226" s="195" t="s">
        <v>118</v>
      </c>
      <c r="E226" s="196" t="s">
        <v>694</v>
      </c>
      <c r="F226" s="197" t="s">
        <v>695</v>
      </c>
      <c r="G226" s="198" t="s">
        <v>121</v>
      </c>
      <c r="H226" s="199">
        <v>1</v>
      </c>
      <c r="I226" s="200"/>
      <c r="J226" s="201">
        <f>ROUND(I226*H226,2)</f>
        <v>0</v>
      </c>
      <c r="K226" s="197" t="s">
        <v>122</v>
      </c>
      <c r="L226" s="202"/>
      <c r="M226" s="203" t="s">
        <v>21</v>
      </c>
      <c r="N226" s="204" t="s">
        <v>44</v>
      </c>
      <c r="O226" s="83"/>
      <c r="P226" s="205">
        <f>O226*H226</f>
        <v>0</v>
      </c>
      <c r="Q226" s="205">
        <v>0</v>
      </c>
      <c r="R226" s="205">
        <f>Q226*H226</f>
        <v>0</v>
      </c>
      <c r="S226" s="205">
        <v>0</v>
      </c>
      <c r="T226" s="20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7" t="s">
        <v>123</v>
      </c>
      <c r="AT226" s="207" t="s">
        <v>118</v>
      </c>
      <c r="AU226" s="207" t="s">
        <v>81</v>
      </c>
      <c r="AY226" s="16" t="s">
        <v>117</v>
      </c>
      <c r="BE226" s="208">
        <f>IF(N226="základní",J226,0)</f>
        <v>0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16" t="s">
        <v>81</v>
      </c>
      <c r="BK226" s="208">
        <f>ROUND(I226*H226,2)</f>
        <v>0</v>
      </c>
      <c r="BL226" s="16" t="s">
        <v>123</v>
      </c>
      <c r="BM226" s="207" t="s">
        <v>696</v>
      </c>
    </row>
    <row r="227" s="2" customFormat="1" ht="24.15" customHeight="1">
      <c r="A227" s="37"/>
      <c r="B227" s="38"/>
      <c r="C227" s="195" t="s">
        <v>697</v>
      </c>
      <c r="D227" s="195" t="s">
        <v>118</v>
      </c>
      <c r="E227" s="196" t="s">
        <v>698</v>
      </c>
      <c r="F227" s="197" t="s">
        <v>699</v>
      </c>
      <c r="G227" s="198" t="s">
        <v>121</v>
      </c>
      <c r="H227" s="199">
        <v>1</v>
      </c>
      <c r="I227" s="200"/>
      <c r="J227" s="201">
        <f>ROUND(I227*H227,2)</f>
        <v>0</v>
      </c>
      <c r="K227" s="197" t="s">
        <v>122</v>
      </c>
      <c r="L227" s="202"/>
      <c r="M227" s="203" t="s">
        <v>21</v>
      </c>
      <c r="N227" s="204" t="s">
        <v>44</v>
      </c>
      <c r="O227" s="83"/>
      <c r="P227" s="205">
        <f>O227*H227</f>
        <v>0</v>
      </c>
      <c r="Q227" s="205">
        <v>0</v>
      </c>
      <c r="R227" s="205">
        <f>Q227*H227</f>
        <v>0</v>
      </c>
      <c r="S227" s="205">
        <v>0</v>
      </c>
      <c r="T227" s="20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7" t="s">
        <v>123</v>
      </c>
      <c r="AT227" s="207" t="s">
        <v>118</v>
      </c>
      <c r="AU227" s="207" t="s">
        <v>81</v>
      </c>
      <c r="AY227" s="16" t="s">
        <v>117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6" t="s">
        <v>81</v>
      </c>
      <c r="BK227" s="208">
        <f>ROUND(I227*H227,2)</f>
        <v>0</v>
      </c>
      <c r="BL227" s="16" t="s">
        <v>123</v>
      </c>
      <c r="BM227" s="207" t="s">
        <v>700</v>
      </c>
    </row>
    <row r="228" s="2" customFormat="1" ht="24.15" customHeight="1">
      <c r="A228" s="37"/>
      <c r="B228" s="38"/>
      <c r="C228" s="195" t="s">
        <v>701</v>
      </c>
      <c r="D228" s="195" t="s">
        <v>118</v>
      </c>
      <c r="E228" s="196" t="s">
        <v>702</v>
      </c>
      <c r="F228" s="197" t="s">
        <v>703</v>
      </c>
      <c r="G228" s="198" t="s">
        <v>121</v>
      </c>
      <c r="H228" s="199">
        <v>1</v>
      </c>
      <c r="I228" s="200"/>
      <c r="J228" s="201">
        <f>ROUND(I228*H228,2)</f>
        <v>0</v>
      </c>
      <c r="K228" s="197" t="s">
        <v>122</v>
      </c>
      <c r="L228" s="202"/>
      <c r="M228" s="203" t="s">
        <v>21</v>
      </c>
      <c r="N228" s="204" t="s">
        <v>44</v>
      </c>
      <c r="O228" s="83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7" t="s">
        <v>123</v>
      </c>
      <c r="AT228" s="207" t="s">
        <v>118</v>
      </c>
      <c r="AU228" s="207" t="s">
        <v>81</v>
      </c>
      <c r="AY228" s="16" t="s">
        <v>117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6" t="s">
        <v>81</v>
      </c>
      <c r="BK228" s="208">
        <f>ROUND(I228*H228,2)</f>
        <v>0</v>
      </c>
      <c r="BL228" s="16" t="s">
        <v>123</v>
      </c>
      <c r="BM228" s="207" t="s">
        <v>704</v>
      </c>
    </row>
    <row r="229" s="2" customFormat="1" ht="33" customHeight="1">
      <c r="A229" s="37"/>
      <c r="B229" s="38"/>
      <c r="C229" s="195" t="s">
        <v>705</v>
      </c>
      <c r="D229" s="195" t="s">
        <v>118</v>
      </c>
      <c r="E229" s="196" t="s">
        <v>706</v>
      </c>
      <c r="F229" s="197" t="s">
        <v>707</v>
      </c>
      <c r="G229" s="198" t="s">
        <v>121</v>
      </c>
      <c r="H229" s="199">
        <v>1</v>
      </c>
      <c r="I229" s="200"/>
      <c r="J229" s="201">
        <f>ROUND(I229*H229,2)</f>
        <v>0</v>
      </c>
      <c r="K229" s="197" t="s">
        <v>122</v>
      </c>
      <c r="L229" s="202"/>
      <c r="M229" s="203" t="s">
        <v>21</v>
      </c>
      <c r="N229" s="204" t="s">
        <v>44</v>
      </c>
      <c r="O229" s="83"/>
      <c r="P229" s="205">
        <f>O229*H229</f>
        <v>0</v>
      </c>
      <c r="Q229" s="205">
        <v>0</v>
      </c>
      <c r="R229" s="205">
        <f>Q229*H229</f>
        <v>0</v>
      </c>
      <c r="S229" s="205">
        <v>0</v>
      </c>
      <c r="T229" s="20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7" t="s">
        <v>123</v>
      </c>
      <c r="AT229" s="207" t="s">
        <v>118</v>
      </c>
      <c r="AU229" s="207" t="s">
        <v>81</v>
      </c>
      <c r="AY229" s="16" t="s">
        <v>117</v>
      </c>
      <c r="BE229" s="208">
        <f>IF(N229="základní",J229,0)</f>
        <v>0</v>
      </c>
      <c r="BF229" s="208">
        <f>IF(N229="snížená",J229,0)</f>
        <v>0</v>
      </c>
      <c r="BG229" s="208">
        <f>IF(N229="zákl. přenesená",J229,0)</f>
        <v>0</v>
      </c>
      <c r="BH229" s="208">
        <f>IF(N229="sníž. přenesená",J229,0)</f>
        <v>0</v>
      </c>
      <c r="BI229" s="208">
        <f>IF(N229="nulová",J229,0)</f>
        <v>0</v>
      </c>
      <c r="BJ229" s="16" t="s">
        <v>81</v>
      </c>
      <c r="BK229" s="208">
        <f>ROUND(I229*H229,2)</f>
        <v>0</v>
      </c>
      <c r="BL229" s="16" t="s">
        <v>123</v>
      </c>
      <c r="BM229" s="207" t="s">
        <v>708</v>
      </c>
    </row>
    <row r="230" s="2" customFormat="1" ht="33" customHeight="1">
      <c r="A230" s="37"/>
      <c r="B230" s="38"/>
      <c r="C230" s="195" t="s">
        <v>709</v>
      </c>
      <c r="D230" s="195" t="s">
        <v>118</v>
      </c>
      <c r="E230" s="196" t="s">
        <v>710</v>
      </c>
      <c r="F230" s="197" t="s">
        <v>711</v>
      </c>
      <c r="G230" s="198" t="s">
        <v>121</v>
      </c>
      <c r="H230" s="199">
        <v>1</v>
      </c>
      <c r="I230" s="200"/>
      <c r="J230" s="201">
        <f>ROUND(I230*H230,2)</f>
        <v>0</v>
      </c>
      <c r="K230" s="197" t="s">
        <v>122</v>
      </c>
      <c r="L230" s="202"/>
      <c r="M230" s="203" t="s">
        <v>21</v>
      </c>
      <c r="N230" s="204" t="s">
        <v>44</v>
      </c>
      <c r="O230" s="83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7" t="s">
        <v>123</v>
      </c>
      <c r="AT230" s="207" t="s">
        <v>118</v>
      </c>
      <c r="AU230" s="207" t="s">
        <v>81</v>
      </c>
      <c r="AY230" s="16" t="s">
        <v>117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6" t="s">
        <v>81</v>
      </c>
      <c r="BK230" s="208">
        <f>ROUND(I230*H230,2)</f>
        <v>0</v>
      </c>
      <c r="BL230" s="16" t="s">
        <v>123</v>
      </c>
      <c r="BM230" s="207" t="s">
        <v>712</v>
      </c>
    </row>
    <row r="231" s="2" customFormat="1" ht="37.8" customHeight="1">
      <c r="A231" s="37"/>
      <c r="B231" s="38"/>
      <c r="C231" s="195" t="s">
        <v>713</v>
      </c>
      <c r="D231" s="195" t="s">
        <v>118</v>
      </c>
      <c r="E231" s="196" t="s">
        <v>714</v>
      </c>
      <c r="F231" s="197" t="s">
        <v>715</v>
      </c>
      <c r="G231" s="198" t="s">
        <v>121</v>
      </c>
      <c r="H231" s="199">
        <v>1</v>
      </c>
      <c r="I231" s="200"/>
      <c r="J231" s="201">
        <f>ROUND(I231*H231,2)</f>
        <v>0</v>
      </c>
      <c r="K231" s="197" t="s">
        <v>122</v>
      </c>
      <c r="L231" s="202"/>
      <c r="M231" s="203" t="s">
        <v>21</v>
      </c>
      <c r="N231" s="204" t="s">
        <v>44</v>
      </c>
      <c r="O231" s="83"/>
      <c r="P231" s="205">
        <f>O231*H231</f>
        <v>0</v>
      </c>
      <c r="Q231" s="205">
        <v>0</v>
      </c>
      <c r="R231" s="205">
        <f>Q231*H231</f>
        <v>0</v>
      </c>
      <c r="S231" s="205">
        <v>0</v>
      </c>
      <c r="T231" s="20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7" t="s">
        <v>123</v>
      </c>
      <c r="AT231" s="207" t="s">
        <v>118</v>
      </c>
      <c r="AU231" s="207" t="s">
        <v>81</v>
      </c>
      <c r="AY231" s="16" t="s">
        <v>117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6" t="s">
        <v>81</v>
      </c>
      <c r="BK231" s="208">
        <f>ROUND(I231*H231,2)</f>
        <v>0</v>
      </c>
      <c r="BL231" s="16" t="s">
        <v>123</v>
      </c>
      <c r="BM231" s="207" t="s">
        <v>716</v>
      </c>
    </row>
    <row r="232" s="2" customFormat="1" ht="44.25" customHeight="1">
      <c r="A232" s="37"/>
      <c r="B232" s="38"/>
      <c r="C232" s="195" t="s">
        <v>717</v>
      </c>
      <c r="D232" s="195" t="s">
        <v>118</v>
      </c>
      <c r="E232" s="196" t="s">
        <v>718</v>
      </c>
      <c r="F232" s="197" t="s">
        <v>719</v>
      </c>
      <c r="G232" s="198" t="s">
        <v>121</v>
      </c>
      <c r="H232" s="199">
        <v>1</v>
      </c>
      <c r="I232" s="200"/>
      <c r="J232" s="201">
        <f>ROUND(I232*H232,2)</f>
        <v>0</v>
      </c>
      <c r="K232" s="197" t="s">
        <v>122</v>
      </c>
      <c r="L232" s="202"/>
      <c r="M232" s="203" t="s">
        <v>21</v>
      </c>
      <c r="N232" s="204" t="s">
        <v>44</v>
      </c>
      <c r="O232" s="83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7" t="s">
        <v>123</v>
      </c>
      <c r="AT232" s="207" t="s">
        <v>118</v>
      </c>
      <c r="AU232" s="207" t="s">
        <v>81</v>
      </c>
      <c r="AY232" s="16" t="s">
        <v>117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6" t="s">
        <v>81</v>
      </c>
      <c r="BK232" s="208">
        <f>ROUND(I232*H232,2)</f>
        <v>0</v>
      </c>
      <c r="BL232" s="16" t="s">
        <v>123</v>
      </c>
      <c r="BM232" s="207" t="s">
        <v>720</v>
      </c>
    </row>
    <row r="233" s="2" customFormat="1" ht="33" customHeight="1">
      <c r="A233" s="37"/>
      <c r="B233" s="38"/>
      <c r="C233" s="195" t="s">
        <v>721</v>
      </c>
      <c r="D233" s="195" t="s">
        <v>118</v>
      </c>
      <c r="E233" s="196" t="s">
        <v>722</v>
      </c>
      <c r="F233" s="197" t="s">
        <v>723</v>
      </c>
      <c r="G233" s="198" t="s">
        <v>121</v>
      </c>
      <c r="H233" s="199">
        <v>1</v>
      </c>
      <c r="I233" s="200"/>
      <c r="J233" s="201">
        <f>ROUND(I233*H233,2)</f>
        <v>0</v>
      </c>
      <c r="K233" s="197" t="s">
        <v>122</v>
      </c>
      <c r="L233" s="202"/>
      <c r="M233" s="203" t="s">
        <v>21</v>
      </c>
      <c r="N233" s="204" t="s">
        <v>44</v>
      </c>
      <c r="O233" s="83"/>
      <c r="P233" s="205">
        <f>O233*H233</f>
        <v>0</v>
      </c>
      <c r="Q233" s="205">
        <v>0</v>
      </c>
      <c r="R233" s="205">
        <f>Q233*H233</f>
        <v>0</v>
      </c>
      <c r="S233" s="205">
        <v>0</v>
      </c>
      <c r="T233" s="20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7" t="s">
        <v>123</v>
      </c>
      <c r="AT233" s="207" t="s">
        <v>118</v>
      </c>
      <c r="AU233" s="207" t="s">
        <v>81</v>
      </c>
      <c r="AY233" s="16" t="s">
        <v>117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6" t="s">
        <v>81</v>
      </c>
      <c r="BK233" s="208">
        <f>ROUND(I233*H233,2)</f>
        <v>0</v>
      </c>
      <c r="BL233" s="16" t="s">
        <v>123</v>
      </c>
      <c r="BM233" s="207" t="s">
        <v>724</v>
      </c>
    </row>
    <row r="234" s="2" customFormat="1" ht="33" customHeight="1">
      <c r="A234" s="37"/>
      <c r="B234" s="38"/>
      <c r="C234" s="195" t="s">
        <v>725</v>
      </c>
      <c r="D234" s="195" t="s">
        <v>118</v>
      </c>
      <c r="E234" s="196" t="s">
        <v>726</v>
      </c>
      <c r="F234" s="197" t="s">
        <v>727</v>
      </c>
      <c r="G234" s="198" t="s">
        <v>121</v>
      </c>
      <c r="H234" s="199">
        <v>1</v>
      </c>
      <c r="I234" s="200"/>
      <c r="J234" s="201">
        <f>ROUND(I234*H234,2)</f>
        <v>0</v>
      </c>
      <c r="K234" s="197" t="s">
        <v>122</v>
      </c>
      <c r="L234" s="202"/>
      <c r="M234" s="203" t="s">
        <v>21</v>
      </c>
      <c r="N234" s="204" t="s">
        <v>44</v>
      </c>
      <c r="O234" s="83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7" t="s">
        <v>123</v>
      </c>
      <c r="AT234" s="207" t="s">
        <v>118</v>
      </c>
      <c r="AU234" s="207" t="s">
        <v>81</v>
      </c>
      <c r="AY234" s="16" t="s">
        <v>117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6" t="s">
        <v>81</v>
      </c>
      <c r="BK234" s="208">
        <f>ROUND(I234*H234,2)</f>
        <v>0</v>
      </c>
      <c r="BL234" s="16" t="s">
        <v>123</v>
      </c>
      <c r="BM234" s="207" t="s">
        <v>728</v>
      </c>
    </row>
    <row r="235" s="2" customFormat="1" ht="24.15" customHeight="1">
      <c r="A235" s="37"/>
      <c r="B235" s="38"/>
      <c r="C235" s="195" t="s">
        <v>729</v>
      </c>
      <c r="D235" s="195" t="s">
        <v>118</v>
      </c>
      <c r="E235" s="196" t="s">
        <v>730</v>
      </c>
      <c r="F235" s="197" t="s">
        <v>731</v>
      </c>
      <c r="G235" s="198" t="s">
        <v>121</v>
      </c>
      <c r="H235" s="199">
        <v>1</v>
      </c>
      <c r="I235" s="200"/>
      <c r="J235" s="201">
        <f>ROUND(I235*H235,2)</f>
        <v>0</v>
      </c>
      <c r="K235" s="197" t="s">
        <v>122</v>
      </c>
      <c r="L235" s="202"/>
      <c r="M235" s="203" t="s">
        <v>21</v>
      </c>
      <c r="N235" s="204" t="s">
        <v>44</v>
      </c>
      <c r="O235" s="83"/>
      <c r="P235" s="205">
        <f>O235*H235</f>
        <v>0</v>
      </c>
      <c r="Q235" s="205">
        <v>0</v>
      </c>
      <c r="R235" s="205">
        <f>Q235*H235</f>
        <v>0</v>
      </c>
      <c r="S235" s="205">
        <v>0</v>
      </c>
      <c r="T235" s="206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7" t="s">
        <v>123</v>
      </c>
      <c r="AT235" s="207" t="s">
        <v>118</v>
      </c>
      <c r="AU235" s="207" t="s">
        <v>81</v>
      </c>
      <c r="AY235" s="16" t="s">
        <v>117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6" t="s">
        <v>81</v>
      </c>
      <c r="BK235" s="208">
        <f>ROUND(I235*H235,2)</f>
        <v>0</v>
      </c>
      <c r="BL235" s="16" t="s">
        <v>123</v>
      </c>
      <c r="BM235" s="207" t="s">
        <v>732</v>
      </c>
    </row>
    <row r="236" s="2" customFormat="1" ht="24.15" customHeight="1">
      <c r="A236" s="37"/>
      <c r="B236" s="38"/>
      <c r="C236" s="195" t="s">
        <v>733</v>
      </c>
      <c r="D236" s="195" t="s">
        <v>118</v>
      </c>
      <c r="E236" s="196" t="s">
        <v>734</v>
      </c>
      <c r="F236" s="197" t="s">
        <v>735</v>
      </c>
      <c r="G236" s="198" t="s">
        <v>121</v>
      </c>
      <c r="H236" s="199">
        <v>1</v>
      </c>
      <c r="I236" s="200"/>
      <c r="J236" s="201">
        <f>ROUND(I236*H236,2)</f>
        <v>0</v>
      </c>
      <c r="K236" s="197" t="s">
        <v>122</v>
      </c>
      <c r="L236" s="202"/>
      <c r="M236" s="203" t="s">
        <v>21</v>
      </c>
      <c r="N236" s="204" t="s">
        <v>44</v>
      </c>
      <c r="O236" s="83"/>
      <c r="P236" s="205">
        <f>O236*H236</f>
        <v>0</v>
      </c>
      <c r="Q236" s="205">
        <v>0</v>
      </c>
      <c r="R236" s="205">
        <f>Q236*H236</f>
        <v>0</v>
      </c>
      <c r="S236" s="205">
        <v>0</v>
      </c>
      <c r="T236" s="20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7" t="s">
        <v>123</v>
      </c>
      <c r="AT236" s="207" t="s">
        <v>118</v>
      </c>
      <c r="AU236" s="207" t="s">
        <v>81</v>
      </c>
      <c r="AY236" s="16" t="s">
        <v>117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6" t="s">
        <v>81</v>
      </c>
      <c r="BK236" s="208">
        <f>ROUND(I236*H236,2)</f>
        <v>0</v>
      </c>
      <c r="BL236" s="16" t="s">
        <v>123</v>
      </c>
      <c r="BM236" s="207" t="s">
        <v>736</v>
      </c>
    </row>
    <row r="237" s="2" customFormat="1" ht="37.8" customHeight="1">
      <c r="A237" s="37"/>
      <c r="B237" s="38"/>
      <c r="C237" s="195" t="s">
        <v>737</v>
      </c>
      <c r="D237" s="195" t="s">
        <v>118</v>
      </c>
      <c r="E237" s="196" t="s">
        <v>738</v>
      </c>
      <c r="F237" s="197" t="s">
        <v>739</v>
      </c>
      <c r="G237" s="198" t="s">
        <v>121</v>
      </c>
      <c r="H237" s="199">
        <v>1</v>
      </c>
      <c r="I237" s="200"/>
      <c r="J237" s="201">
        <f>ROUND(I237*H237,2)</f>
        <v>0</v>
      </c>
      <c r="K237" s="197" t="s">
        <v>122</v>
      </c>
      <c r="L237" s="202"/>
      <c r="M237" s="203" t="s">
        <v>21</v>
      </c>
      <c r="N237" s="204" t="s">
        <v>44</v>
      </c>
      <c r="O237" s="83"/>
      <c r="P237" s="205">
        <f>O237*H237</f>
        <v>0</v>
      </c>
      <c r="Q237" s="205">
        <v>0</v>
      </c>
      <c r="R237" s="205">
        <f>Q237*H237</f>
        <v>0</v>
      </c>
      <c r="S237" s="205">
        <v>0</v>
      </c>
      <c r="T237" s="206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7" t="s">
        <v>123</v>
      </c>
      <c r="AT237" s="207" t="s">
        <v>118</v>
      </c>
      <c r="AU237" s="207" t="s">
        <v>81</v>
      </c>
      <c r="AY237" s="16" t="s">
        <v>117</v>
      </c>
      <c r="BE237" s="208">
        <f>IF(N237="základní",J237,0)</f>
        <v>0</v>
      </c>
      <c r="BF237" s="208">
        <f>IF(N237="snížená",J237,0)</f>
        <v>0</v>
      </c>
      <c r="BG237" s="208">
        <f>IF(N237="zákl. přenesená",J237,0)</f>
        <v>0</v>
      </c>
      <c r="BH237" s="208">
        <f>IF(N237="sníž. přenesená",J237,0)</f>
        <v>0</v>
      </c>
      <c r="BI237" s="208">
        <f>IF(N237="nulová",J237,0)</f>
        <v>0</v>
      </c>
      <c r="BJ237" s="16" t="s">
        <v>81</v>
      </c>
      <c r="BK237" s="208">
        <f>ROUND(I237*H237,2)</f>
        <v>0</v>
      </c>
      <c r="BL237" s="16" t="s">
        <v>123</v>
      </c>
      <c r="BM237" s="207" t="s">
        <v>740</v>
      </c>
    </row>
    <row r="238" s="2" customFormat="1" ht="37.8" customHeight="1">
      <c r="A238" s="37"/>
      <c r="B238" s="38"/>
      <c r="C238" s="195" t="s">
        <v>741</v>
      </c>
      <c r="D238" s="195" t="s">
        <v>118</v>
      </c>
      <c r="E238" s="196" t="s">
        <v>742</v>
      </c>
      <c r="F238" s="197" t="s">
        <v>743</v>
      </c>
      <c r="G238" s="198" t="s">
        <v>121</v>
      </c>
      <c r="H238" s="199">
        <v>1</v>
      </c>
      <c r="I238" s="200"/>
      <c r="J238" s="201">
        <f>ROUND(I238*H238,2)</f>
        <v>0</v>
      </c>
      <c r="K238" s="197" t="s">
        <v>122</v>
      </c>
      <c r="L238" s="202"/>
      <c r="M238" s="203" t="s">
        <v>21</v>
      </c>
      <c r="N238" s="204" t="s">
        <v>44</v>
      </c>
      <c r="O238" s="83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7" t="s">
        <v>123</v>
      </c>
      <c r="AT238" s="207" t="s">
        <v>118</v>
      </c>
      <c r="AU238" s="207" t="s">
        <v>81</v>
      </c>
      <c r="AY238" s="16" t="s">
        <v>117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6" t="s">
        <v>81</v>
      </c>
      <c r="BK238" s="208">
        <f>ROUND(I238*H238,2)</f>
        <v>0</v>
      </c>
      <c r="BL238" s="16" t="s">
        <v>123</v>
      </c>
      <c r="BM238" s="207" t="s">
        <v>744</v>
      </c>
    </row>
    <row r="239" s="2" customFormat="1" ht="33" customHeight="1">
      <c r="A239" s="37"/>
      <c r="B239" s="38"/>
      <c r="C239" s="195" t="s">
        <v>745</v>
      </c>
      <c r="D239" s="195" t="s">
        <v>118</v>
      </c>
      <c r="E239" s="196" t="s">
        <v>746</v>
      </c>
      <c r="F239" s="197" t="s">
        <v>747</v>
      </c>
      <c r="G239" s="198" t="s">
        <v>121</v>
      </c>
      <c r="H239" s="199">
        <v>1</v>
      </c>
      <c r="I239" s="200"/>
      <c r="J239" s="201">
        <f>ROUND(I239*H239,2)</f>
        <v>0</v>
      </c>
      <c r="K239" s="197" t="s">
        <v>122</v>
      </c>
      <c r="L239" s="202"/>
      <c r="M239" s="203" t="s">
        <v>21</v>
      </c>
      <c r="N239" s="204" t="s">
        <v>44</v>
      </c>
      <c r="O239" s="83"/>
      <c r="P239" s="205">
        <f>O239*H239</f>
        <v>0</v>
      </c>
      <c r="Q239" s="205">
        <v>0</v>
      </c>
      <c r="R239" s="205">
        <f>Q239*H239</f>
        <v>0</v>
      </c>
      <c r="S239" s="205">
        <v>0</v>
      </c>
      <c r="T239" s="20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7" t="s">
        <v>123</v>
      </c>
      <c r="AT239" s="207" t="s">
        <v>118</v>
      </c>
      <c r="AU239" s="207" t="s">
        <v>81</v>
      </c>
      <c r="AY239" s="16" t="s">
        <v>117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6" t="s">
        <v>81</v>
      </c>
      <c r="BK239" s="208">
        <f>ROUND(I239*H239,2)</f>
        <v>0</v>
      </c>
      <c r="BL239" s="16" t="s">
        <v>123</v>
      </c>
      <c r="BM239" s="207" t="s">
        <v>748</v>
      </c>
    </row>
    <row r="240" s="2" customFormat="1" ht="33" customHeight="1">
      <c r="A240" s="37"/>
      <c r="B240" s="38"/>
      <c r="C240" s="195" t="s">
        <v>749</v>
      </c>
      <c r="D240" s="195" t="s">
        <v>118</v>
      </c>
      <c r="E240" s="196" t="s">
        <v>750</v>
      </c>
      <c r="F240" s="197" t="s">
        <v>751</v>
      </c>
      <c r="G240" s="198" t="s">
        <v>121</v>
      </c>
      <c r="H240" s="199">
        <v>1</v>
      </c>
      <c r="I240" s="200"/>
      <c r="J240" s="201">
        <f>ROUND(I240*H240,2)</f>
        <v>0</v>
      </c>
      <c r="K240" s="197" t="s">
        <v>122</v>
      </c>
      <c r="L240" s="202"/>
      <c r="M240" s="203" t="s">
        <v>21</v>
      </c>
      <c r="N240" s="204" t="s">
        <v>44</v>
      </c>
      <c r="O240" s="83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7" t="s">
        <v>123</v>
      </c>
      <c r="AT240" s="207" t="s">
        <v>118</v>
      </c>
      <c r="AU240" s="207" t="s">
        <v>81</v>
      </c>
      <c r="AY240" s="16" t="s">
        <v>117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6" t="s">
        <v>81</v>
      </c>
      <c r="BK240" s="208">
        <f>ROUND(I240*H240,2)</f>
        <v>0</v>
      </c>
      <c r="BL240" s="16" t="s">
        <v>123</v>
      </c>
      <c r="BM240" s="207" t="s">
        <v>752</v>
      </c>
    </row>
    <row r="241" s="2" customFormat="1" ht="33" customHeight="1">
      <c r="A241" s="37"/>
      <c r="B241" s="38"/>
      <c r="C241" s="195" t="s">
        <v>753</v>
      </c>
      <c r="D241" s="195" t="s">
        <v>118</v>
      </c>
      <c r="E241" s="196" t="s">
        <v>754</v>
      </c>
      <c r="F241" s="197" t="s">
        <v>755</v>
      </c>
      <c r="G241" s="198" t="s">
        <v>121</v>
      </c>
      <c r="H241" s="199">
        <v>1</v>
      </c>
      <c r="I241" s="200"/>
      <c r="J241" s="201">
        <f>ROUND(I241*H241,2)</f>
        <v>0</v>
      </c>
      <c r="K241" s="197" t="s">
        <v>122</v>
      </c>
      <c r="L241" s="202"/>
      <c r="M241" s="203" t="s">
        <v>21</v>
      </c>
      <c r="N241" s="204" t="s">
        <v>44</v>
      </c>
      <c r="O241" s="83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7" t="s">
        <v>123</v>
      </c>
      <c r="AT241" s="207" t="s">
        <v>118</v>
      </c>
      <c r="AU241" s="207" t="s">
        <v>81</v>
      </c>
      <c r="AY241" s="16" t="s">
        <v>117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6" t="s">
        <v>81</v>
      </c>
      <c r="BK241" s="208">
        <f>ROUND(I241*H241,2)</f>
        <v>0</v>
      </c>
      <c r="BL241" s="16" t="s">
        <v>123</v>
      </c>
      <c r="BM241" s="207" t="s">
        <v>756</v>
      </c>
    </row>
    <row r="242" s="2" customFormat="1" ht="33" customHeight="1">
      <c r="A242" s="37"/>
      <c r="B242" s="38"/>
      <c r="C242" s="195" t="s">
        <v>757</v>
      </c>
      <c r="D242" s="195" t="s">
        <v>118</v>
      </c>
      <c r="E242" s="196" t="s">
        <v>758</v>
      </c>
      <c r="F242" s="197" t="s">
        <v>759</v>
      </c>
      <c r="G242" s="198" t="s">
        <v>121</v>
      </c>
      <c r="H242" s="199">
        <v>1</v>
      </c>
      <c r="I242" s="200"/>
      <c r="J242" s="201">
        <f>ROUND(I242*H242,2)</f>
        <v>0</v>
      </c>
      <c r="K242" s="197" t="s">
        <v>122</v>
      </c>
      <c r="L242" s="202"/>
      <c r="M242" s="203" t="s">
        <v>21</v>
      </c>
      <c r="N242" s="204" t="s">
        <v>44</v>
      </c>
      <c r="O242" s="83"/>
      <c r="P242" s="205">
        <f>O242*H242</f>
        <v>0</v>
      </c>
      <c r="Q242" s="205">
        <v>0</v>
      </c>
      <c r="R242" s="205">
        <f>Q242*H242</f>
        <v>0</v>
      </c>
      <c r="S242" s="205">
        <v>0</v>
      </c>
      <c r="T242" s="20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7" t="s">
        <v>123</v>
      </c>
      <c r="AT242" s="207" t="s">
        <v>118</v>
      </c>
      <c r="AU242" s="207" t="s">
        <v>81</v>
      </c>
      <c r="AY242" s="16" t="s">
        <v>117</v>
      </c>
      <c r="BE242" s="208">
        <f>IF(N242="základní",J242,0)</f>
        <v>0</v>
      </c>
      <c r="BF242" s="208">
        <f>IF(N242="snížená",J242,0)</f>
        <v>0</v>
      </c>
      <c r="BG242" s="208">
        <f>IF(N242="zákl. přenesená",J242,0)</f>
        <v>0</v>
      </c>
      <c r="BH242" s="208">
        <f>IF(N242="sníž. přenesená",J242,0)</f>
        <v>0</v>
      </c>
      <c r="BI242" s="208">
        <f>IF(N242="nulová",J242,0)</f>
        <v>0</v>
      </c>
      <c r="BJ242" s="16" t="s">
        <v>81</v>
      </c>
      <c r="BK242" s="208">
        <f>ROUND(I242*H242,2)</f>
        <v>0</v>
      </c>
      <c r="BL242" s="16" t="s">
        <v>123</v>
      </c>
      <c r="BM242" s="207" t="s">
        <v>760</v>
      </c>
    </row>
    <row r="243" s="2" customFormat="1" ht="33" customHeight="1">
      <c r="A243" s="37"/>
      <c r="B243" s="38"/>
      <c r="C243" s="195" t="s">
        <v>761</v>
      </c>
      <c r="D243" s="195" t="s">
        <v>118</v>
      </c>
      <c r="E243" s="196" t="s">
        <v>762</v>
      </c>
      <c r="F243" s="197" t="s">
        <v>763</v>
      </c>
      <c r="G243" s="198" t="s">
        <v>121</v>
      </c>
      <c r="H243" s="199">
        <v>1</v>
      </c>
      <c r="I243" s="200"/>
      <c r="J243" s="201">
        <f>ROUND(I243*H243,2)</f>
        <v>0</v>
      </c>
      <c r="K243" s="197" t="s">
        <v>122</v>
      </c>
      <c r="L243" s="202"/>
      <c r="M243" s="203" t="s">
        <v>21</v>
      </c>
      <c r="N243" s="204" t="s">
        <v>44</v>
      </c>
      <c r="O243" s="83"/>
      <c r="P243" s="205">
        <f>O243*H243</f>
        <v>0</v>
      </c>
      <c r="Q243" s="205">
        <v>0</v>
      </c>
      <c r="R243" s="205">
        <f>Q243*H243</f>
        <v>0</v>
      </c>
      <c r="S243" s="205">
        <v>0</v>
      </c>
      <c r="T243" s="20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7" t="s">
        <v>123</v>
      </c>
      <c r="AT243" s="207" t="s">
        <v>118</v>
      </c>
      <c r="AU243" s="207" t="s">
        <v>81</v>
      </c>
      <c r="AY243" s="16" t="s">
        <v>117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6" t="s">
        <v>81</v>
      </c>
      <c r="BK243" s="208">
        <f>ROUND(I243*H243,2)</f>
        <v>0</v>
      </c>
      <c r="BL243" s="16" t="s">
        <v>123</v>
      </c>
      <c r="BM243" s="207" t="s">
        <v>764</v>
      </c>
    </row>
    <row r="244" s="2" customFormat="1" ht="33" customHeight="1">
      <c r="A244" s="37"/>
      <c r="B244" s="38"/>
      <c r="C244" s="195" t="s">
        <v>765</v>
      </c>
      <c r="D244" s="195" t="s">
        <v>118</v>
      </c>
      <c r="E244" s="196" t="s">
        <v>766</v>
      </c>
      <c r="F244" s="197" t="s">
        <v>767</v>
      </c>
      <c r="G244" s="198" t="s">
        <v>121</v>
      </c>
      <c r="H244" s="199">
        <v>1</v>
      </c>
      <c r="I244" s="200"/>
      <c r="J244" s="201">
        <f>ROUND(I244*H244,2)</f>
        <v>0</v>
      </c>
      <c r="K244" s="197" t="s">
        <v>122</v>
      </c>
      <c r="L244" s="202"/>
      <c r="M244" s="203" t="s">
        <v>21</v>
      </c>
      <c r="N244" s="204" t="s">
        <v>44</v>
      </c>
      <c r="O244" s="83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7" t="s">
        <v>123</v>
      </c>
      <c r="AT244" s="207" t="s">
        <v>118</v>
      </c>
      <c r="AU244" s="207" t="s">
        <v>81</v>
      </c>
      <c r="AY244" s="16" t="s">
        <v>117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6" t="s">
        <v>81</v>
      </c>
      <c r="BK244" s="208">
        <f>ROUND(I244*H244,2)</f>
        <v>0</v>
      </c>
      <c r="BL244" s="16" t="s">
        <v>123</v>
      </c>
      <c r="BM244" s="207" t="s">
        <v>768</v>
      </c>
    </row>
    <row r="245" s="2" customFormat="1" ht="33" customHeight="1">
      <c r="A245" s="37"/>
      <c r="B245" s="38"/>
      <c r="C245" s="195" t="s">
        <v>769</v>
      </c>
      <c r="D245" s="195" t="s">
        <v>118</v>
      </c>
      <c r="E245" s="196" t="s">
        <v>770</v>
      </c>
      <c r="F245" s="197" t="s">
        <v>771</v>
      </c>
      <c r="G245" s="198" t="s">
        <v>121</v>
      </c>
      <c r="H245" s="199">
        <v>1</v>
      </c>
      <c r="I245" s="200"/>
      <c r="J245" s="201">
        <f>ROUND(I245*H245,2)</f>
        <v>0</v>
      </c>
      <c r="K245" s="197" t="s">
        <v>122</v>
      </c>
      <c r="L245" s="202"/>
      <c r="M245" s="203" t="s">
        <v>21</v>
      </c>
      <c r="N245" s="204" t="s">
        <v>44</v>
      </c>
      <c r="O245" s="83"/>
      <c r="P245" s="205">
        <f>O245*H245</f>
        <v>0</v>
      </c>
      <c r="Q245" s="205">
        <v>0</v>
      </c>
      <c r="R245" s="205">
        <f>Q245*H245</f>
        <v>0</v>
      </c>
      <c r="S245" s="205">
        <v>0</v>
      </c>
      <c r="T245" s="20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7" t="s">
        <v>123</v>
      </c>
      <c r="AT245" s="207" t="s">
        <v>118</v>
      </c>
      <c r="AU245" s="207" t="s">
        <v>81</v>
      </c>
      <c r="AY245" s="16" t="s">
        <v>117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6" t="s">
        <v>81</v>
      </c>
      <c r="BK245" s="208">
        <f>ROUND(I245*H245,2)</f>
        <v>0</v>
      </c>
      <c r="BL245" s="16" t="s">
        <v>123</v>
      </c>
      <c r="BM245" s="207" t="s">
        <v>772</v>
      </c>
    </row>
    <row r="246" s="2" customFormat="1" ht="33" customHeight="1">
      <c r="A246" s="37"/>
      <c r="B246" s="38"/>
      <c r="C246" s="195" t="s">
        <v>773</v>
      </c>
      <c r="D246" s="195" t="s">
        <v>118</v>
      </c>
      <c r="E246" s="196" t="s">
        <v>774</v>
      </c>
      <c r="F246" s="197" t="s">
        <v>775</v>
      </c>
      <c r="G246" s="198" t="s">
        <v>121</v>
      </c>
      <c r="H246" s="199">
        <v>1</v>
      </c>
      <c r="I246" s="200"/>
      <c r="J246" s="201">
        <f>ROUND(I246*H246,2)</f>
        <v>0</v>
      </c>
      <c r="K246" s="197" t="s">
        <v>122</v>
      </c>
      <c r="L246" s="202"/>
      <c r="M246" s="203" t="s">
        <v>21</v>
      </c>
      <c r="N246" s="204" t="s">
        <v>44</v>
      </c>
      <c r="O246" s="83"/>
      <c r="P246" s="205">
        <f>O246*H246</f>
        <v>0</v>
      </c>
      <c r="Q246" s="205">
        <v>0</v>
      </c>
      <c r="R246" s="205">
        <f>Q246*H246</f>
        <v>0</v>
      </c>
      <c r="S246" s="205">
        <v>0</v>
      </c>
      <c r="T246" s="20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7" t="s">
        <v>123</v>
      </c>
      <c r="AT246" s="207" t="s">
        <v>118</v>
      </c>
      <c r="AU246" s="207" t="s">
        <v>81</v>
      </c>
      <c r="AY246" s="16" t="s">
        <v>117</v>
      </c>
      <c r="BE246" s="208">
        <f>IF(N246="základní",J246,0)</f>
        <v>0</v>
      </c>
      <c r="BF246" s="208">
        <f>IF(N246="snížená",J246,0)</f>
        <v>0</v>
      </c>
      <c r="BG246" s="208">
        <f>IF(N246="zákl. přenesená",J246,0)</f>
        <v>0</v>
      </c>
      <c r="BH246" s="208">
        <f>IF(N246="sníž. přenesená",J246,0)</f>
        <v>0</v>
      </c>
      <c r="BI246" s="208">
        <f>IF(N246="nulová",J246,0)</f>
        <v>0</v>
      </c>
      <c r="BJ246" s="16" t="s">
        <v>81</v>
      </c>
      <c r="BK246" s="208">
        <f>ROUND(I246*H246,2)</f>
        <v>0</v>
      </c>
      <c r="BL246" s="16" t="s">
        <v>123</v>
      </c>
      <c r="BM246" s="207" t="s">
        <v>776</v>
      </c>
    </row>
    <row r="247" s="2" customFormat="1" ht="37.8" customHeight="1">
      <c r="A247" s="37"/>
      <c r="B247" s="38"/>
      <c r="C247" s="195" t="s">
        <v>777</v>
      </c>
      <c r="D247" s="195" t="s">
        <v>118</v>
      </c>
      <c r="E247" s="196" t="s">
        <v>778</v>
      </c>
      <c r="F247" s="197" t="s">
        <v>779</v>
      </c>
      <c r="G247" s="198" t="s">
        <v>121</v>
      </c>
      <c r="H247" s="199">
        <v>1</v>
      </c>
      <c r="I247" s="200"/>
      <c r="J247" s="201">
        <f>ROUND(I247*H247,2)</f>
        <v>0</v>
      </c>
      <c r="K247" s="197" t="s">
        <v>122</v>
      </c>
      <c r="L247" s="202"/>
      <c r="M247" s="203" t="s">
        <v>21</v>
      </c>
      <c r="N247" s="204" t="s">
        <v>44</v>
      </c>
      <c r="O247" s="83"/>
      <c r="P247" s="205">
        <f>O247*H247</f>
        <v>0</v>
      </c>
      <c r="Q247" s="205">
        <v>0</v>
      </c>
      <c r="R247" s="205">
        <f>Q247*H247</f>
        <v>0</v>
      </c>
      <c r="S247" s="205">
        <v>0</v>
      </c>
      <c r="T247" s="20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7" t="s">
        <v>123</v>
      </c>
      <c r="AT247" s="207" t="s">
        <v>118</v>
      </c>
      <c r="AU247" s="207" t="s">
        <v>81</v>
      </c>
      <c r="AY247" s="16" t="s">
        <v>117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6" t="s">
        <v>81</v>
      </c>
      <c r="BK247" s="208">
        <f>ROUND(I247*H247,2)</f>
        <v>0</v>
      </c>
      <c r="BL247" s="16" t="s">
        <v>123</v>
      </c>
      <c r="BM247" s="207" t="s">
        <v>780</v>
      </c>
    </row>
    <row r="248" s="2" customFormat="1" ht="33" customHeight="1">
      <c r="A248" s="37"/>
      <c r="B248" s="38"/>
      <c r="C248" s="195" t="s">
        <v>781</v>
      </c>
      <c r="D248" s="195" t="s">
        <v>118</v>
      </c>
      <c r="E248" s="196" t="s">
        <v>782</v>
      </c>
      <c r="F248" s="197" t="s">
        <v>783</v>
      </c>
      <c r="G248" s="198" t="s">
        <v>121</v>
      </c>
      <c r="H248" s="199">
        <v>1</v>
      </c>
      <c r="I248" s="200"/>
      <c r="J248" s="201">
        <f>ROUND(I248*H248,2)</f>
        <v>0</v>
      </c>
      <c r="K248" s="197" t="s">
        <v>122</v>
      </c>
      <c r="L248" s="202"/>
      <c r="M248" s="203" t="s">
        <v>21</v>
      </c>
      <c r="N248" s="204" t="s">
        <v>44</v>
      </c>
      <c r="O248" s="83"/>
      <c r="P248" s="205">
        <f>O248*H248</f>
        <v>0</v>
      </c>
      <c r="Q248" s="205">
        <v>0</v>
      </c>
      <c r="R248" s="205">
        <f>Q248*H248</f>
        <v>0</v>
      </c>
      <c r="S248" s="205">
        <v>0</v>
      </c>
      <c r="T248" s="20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07" t="s">
        <v>123</v>
      </c>
      <c r="AT248" s="207" t="s">
        <v>118</v>
      </c>
      <c r="AU248" s="207" t="s">
        <v>81</v>
      </c>
      <c r="AY248" s="16" t="s">
        <v>117</v>
      </c>
      <c r="BE248" s="208">
        <f>IF(N248="základní",J248,0)</f>
        <v>0</v>
      </c>
      <c r="BF248" s="208">
        <f>IF(N248="snížená",J248,0)</f>
        <v>0</v>
      </c>
      <c r="BG248" s="208">
        <f>IF(N248="zákl. přenesená",J248,0)</f>
        <v>0</v>
      </c>
      <c r="BH248" s="208">
        <f>IF(N248="sníž. přenesená",J248,0)</f>
        <v>0</v>
      </c>
      <c r="BI248" s="208">
        <f>IF(N248="nulová",J248,0)</f>
        <v>0</v>
      </c>
      <c r="BJ248" s="16" t="s">
        <v>81</v>
      </c>
      <c r="BK248" s="208">
        <f>ROUND(I248*H248,2)</f>
        <v>0</v>
      </c>
      <c r="BL248" s="16" t="s">
        <v>123</v>
      </c>
      <c r="BM248" s="207" t="s">
        <v>784</v>
      </c>
    </row>
    <row r="249" s="2" customFormat="1" ht="33" customHeight="1">
      <c r="A249" s="37"/>
      <c r="B249" s="38"/>
      <c r="C249" s="195" t="s">
        <v>785</v>
      </c>
      <c r="D249" s="195" t="s">
        <v>118</v>
      </c>
      <c r="E249" s="196" t="s">
        <v>786</v>
      </c>
      <c r="F249" s="197" t="s">
        <v>787</v>
      </c>
      <c r="G249" s="198" t="s">
        <v>121</v>
      </c>
      <c r="H249" s="199">
        <v>1</v>
      </c>
      <c r="I249" s="200"/>
      <c r="J249" s="201">
        <f>ROUND(I249*H249,2)</f>
        <v>0</v>
      </c>
      <c r="K249" s="197" t="s">
        <v>122</v>
      </c>
      <c r="L249" s="202"/>
      <c r="M249" s="203" t="s">
        <v>21</v>
      </c>
      <c r="N249" s="204" t="s">
        <v>44</v>
      </c>
      <c r="O249" s="83"/>
      <c r="P249" s="205">
        <f>O249*H249</f>
        <v>0</v>
      </c>
      <c r="Q249" s="205">
        <v>0</v>
      </c>
      <c r="R249" s="205">
        <f>Q249*H249</f>
        <v>0</v>
      </c>
      <c r="S249" s="205">
        <v>0</v>
      </c>
      <c r="T249" s="20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7" t="s">
        <v>123</v>
      </c>
      <c r="AT249" s="207" t="s">
        <v>118</v>
      </c>
      <c r="AU249" s="207" t="s">
        <v>81</v>
      </c>
      <c r="AY249" s="16" t="s">
        <v>117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6" t="s">
        <v>81</v>
      </c>
      <c r="BK249" s="208">
        <f>ROUND(I249*H249,2)</f>
        <v>0</v>
      </c>
      <c r="BL249" s="16" t="s">
        <v>123</v>
      </c>
      <c r="BM249" s="207" t="s">
        <v>788</v>
      </c>
    </row>
    <row r="250" s="2" customFormat="1" ht="24.15" customHeight="1">
      <c r="A250" s="37"/>
      <c r="B250" s="38"/>
      <c r="C250" s="195" t="s">
        <v>789</v>
      </c>
      <c r="D250" s="195" t="s">
        <v>118</v>
      </c>
      <c r="E250" s="196" t="s">
        <v>790</v>
      </c>
      <c r="F250" s="197" t="s">
        <v>791</v>
      </c>
      <c r="G250" s="198" t="s">
        <v>121</v>
      </c>
      <c r="H250" s="199">
        <v>1</v>
      </c>
      <c r="I250" s="200"/>
      <c r="J250" s="201">
        <f>ROUND(I250*H250,2)</f>
        <v>0</v>
      </c>
      <c r="K250" s="197" t="s">
        <v>122</v>
      </c>
      <c r="L250" s="202"/>
      <c r="M250" s="203" t="s">
        <v>21</v>
      </c>
      <c r="N250" s="204" t="s">
        <v>44</v>
      </c>
      <c r="O250" s="83"/>
      <c r="P250" s="205">
        <f>O250*H250</f>
        <v>0</v>
      </c>
      <c r="Q250" s="205">
        <v>0</v>
      </c>
      <c r="R250" s="205">
        <f>Q250*H250</f>
        <v>0</v>
      </c>
      <c r="S250" s="205">
        <v>0</v>
      </c>
      <c r="T250" s="20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07" t="s">
        <v>123</v>
      </c>
      <c r="AT250" s="207" t="s">
        <v>118</v>
      </c>
      <c r="AU250" s="207" t="s">
        <v>81</v>
      </c>
      <c r="AY250" s="16" t="s">
        <v>117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6" t="s">
        <v>81</v>
      </c>
      <c r="BK250" s="208">
        <f>ROUND(I250*H250,2)</f>
        <v>0</v>
      </c>
      <c r="BL250" s="16" t="s">
        <v>123</v>
      </c>
      <c r="BM250" s="207" t="s">
        <v>792</v>
      </c>
    </row>
    <row r="251" s="2" customFormat="1" ht="16.5" customHeight="1">
      <c r="A251" s="37"/>
      <c r="B251" s="38"/>
      <c r="C251" s="195" t="s">
        <v>793</v>
      </c>
      <c r="D251" s="195" t="s">
        <v>118</v>
      </c>
      <c r="E251" s="196" t="s">
        <v>794</v>
      </c>
      <c r="F251" s="197" t="s">
        <v>795</v>
      </c>
      <c r="G251" s="198" t="s">
        <v>121</v>
      </c>
      <c r="H251" s="199">
        <v>1</v>
      </c>
      <c r="I251" s="200"/>
      <c r="J251" s="201">
        <f>ROUND(I251*H251,2)</f>
        <v>0</v>
      </c>
      <c r="K251" s="197" t="s">
        <v>122</v>
      </c>
      <c r="L251" s="202"/>
      <c r="M251" s="203" t="s">
        <v>21</v>
      </c>
      <c r="N251" s="204" t="s">
        <v>44</v>
      </c>
      <c r="O251" s="83"/>
      <c r="P251" s="205">
        <f>O251*H251</f>
        <v>0</v>
      </c>
      <c r="Q251" s="205">
        <v>0</v>
      </c>
      <c r="R251" s="205">
        <f>Q251*H251</f>
        <v>0</v>
      </c>
      <c r="S251" s="205">
        <v>0</v>
      </c>
      <c r="T251" s="20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7" t="s">
        <v>123</v>
      </c>
      <c r="AT251" s="207" t="s">
        <v>118</v>
      </c>
      <c r="AU251" s="207" t="s">
        <v>81</v>
      </c>
      <c r="AY251" s="16" t="s">
        <v>117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6" t="s">
        <v>81</v>
      </c>
      <c r="BK251" s="208">
        <f>ROUND(I251*H251,2)</f>
        <v>0</v>
      </c>
      <c r="BL251" s="16" t="s">
        <v>123</v>
      </c>
      <c r="BM251" s="207" t="s">
        <v>796</v>
      </c>
    </row>
    <row r="252" s="2" customFormat="1" ht="24.15" customHeight="1">
      <c r="A252" s="37"/>
      <c r="B252" s="38"/>
      <c r="C252" s="195" t="s">
        <v>797</v>
      </c>
      <c r="D252" s="195" t="s">
        <v>118</v>
      </c>
      <c r="E252" s="196" t="s">
        <v>798</v>
      </c>
      <c r="F252" s="197" t="s">
        <v>799</v>
      </c>
      <c r="G252" s="198" t="s">
        <v>121</v>
      </c>
      <c r="H252" s="199">
        <v>1</v>
      </c>
      <c r="I252" s="200"/>
      <c r="J252" s="201">
        <f>ROUND(I252*H252,2)</f>
        <v>0</v>
      </c>
      <c r="K252" s="197" t="s">
        <v>122</v>
      </c>
      <c r="L252" s="202"/>
      <c r="M252" s="203" t="s">
        <v>21</v>
      </c>
      <c r="N252" s="204" t="s">
        <v>44</v>
      </c>
      <c r="O252" s="83"/>
      <c r="P252" s="205">
        <f>O252*H252</f>
        <v>0</v>
      </c>
      <c r="Q252" s="205">
        <v>0</v>
      </c>
      <c r="R252" s="205">
        <f>Q252*H252</f>
        <v>0</v>
      </c>
      <c r="S252" s="205">
        <v>0</v>
      </c>
      <c r="T252" s="20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07" t="s">
        <v>123</v>
      </c>
      <c r="AT252" s="207" t="s">
        <v>118</v>
      </c>
      <c r="AU252" s="207" t="s">
        <v>81</v>
      </c>
      <c r="AY252" s="16" t="s">
        <v>117</v>
      </c>
      <c r="BE252" s="208">
        <f>IF(N252="základní",J252,0)</f>
        <v>0</v>
      </c>
      <c r="BF252" s="208">
        <f>IF(N252="snížená",J252,0)</f>
        <v>0</v>
      </c>
      <c r="BG252" s="208">
        <f>IF(N252="zákl. přenesená",J252,0)</f>
        <v>0</v>
      </c>
      <c r="BH252" s="208">
        <f>IF(N252="sníž. přenesená",J252,0)</f>
        <v>0</v>
      </c>
      <c r="BI252" s="208">
        <f>IF(N252="nulová",J252,0)</f>
        <v>0</v>
      </c>
      <c r="BJ252" s="16" t="s">
        <v>81</v>
      </c>
      <c r="BK252" s="208">
        <f>ROUND(I252*H252,2)</f>
        <v>0</v>
      </c>
      <c r="BL252" s="16" t="s">
        <v>123</v>
      </c>
      <c r="BM252" s="207" t="s">
        <v>800</v>
      </c>
    </row>
    <row r="253" s="2" customFormat="1" ht="24.15" customHeight="1">
      <c r="A253" s="37"/>
      <c r="B253" s="38"/>
      <c r="C253" s="195" t="s">
        <v>801</v>
      </c>
      <c r="D253" s="195" t="s">
        <v>118</v>
      </c>
      <c r="E253" s="196" t="s">
        <v>802</v>
      </c>
      <c r="F253" s="197" t="s">
        <v>803</v>
      </c>
      <c r="G253" s="198" t="s">
        <v>121</v>
      </c>
      <c r="H253" s="199">
        <v>1</v>
      </c>
      <c r="I253" s="200"/>
      <c r="J253" s="201">
        <f>ROUND(I253*H253,2)</f>
        <v>0</v>
      </c>
      <c r="K253" s="197" t="s">
        <v>122</v>
      </c>
      <c r="L253" s="202"/>
      <c r="M253" s="203" t="s">
        <v>21</v>
      </c>
      <c r="N253" s="204" t="s">
        <v>44</v>
      </c>
      <c r="O253" s="83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07" t="s">
        <v>123</v>
      </c>
      <c r="AT253" s="207" t="s">
        <v>118</v>
      </c>
      <c r="AU253" s="207" t="s">
        <v>81</v>
      </c>
      <c r="AY253" s="16" t="s">
        <v>117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6" t="s">
        <v>81</v>
      </c>
      <c r="BK253" s="208">
        <f>ROUND(I253*H253,2)</f>
        <v>0</v>
      </c>
      <c r="BL253" s="16" t="s">
        <v>123</v>
      </c>
      <c r="BM253" s="207" t="s">
        <v>804</v>
      </c>
    </row>
    <row r="254" s="2" customFormat="1" ht="49.05" customHeight="1">
      <c r="A254" s="37"/>
      <c r="B254" s="38"/>
      <c r="C254" s="195" t="s">
        <v>805</v>
      </c>
      <c r="D254" s="195" t="s">
        <v>118</v>
      </c>
      <c r="E254" s="196" t="s">
        <v>806</v>
      </c>
      <c r="F254" s="197" t="s">
        <v>807</v>
      </c>
      <c r="G254" s="198" t="s">
        <v>121</v>
      </c>
      <c r="H254" s="199">
        <v>1</v>
      </c>
      <c r="I254" s="200"/>
      <c r="J254" s="201">
        <f>ROUND(I254*H254,2)</f>
        <v>0</v>
      </c>
      <c r="K254" s="197" t="s">
        <v>122</v>
      </c>
      <c r="L254" s="202"/>
      <c r="M254" s="203" t="s">
        <v>21</v>
      </c>
      <c r="N254" s="204" t="s">
        <v>44</v>
      </c>
      <c r="O254" s="83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7" t="s">
        <v>123</v>
      </c>
      <c r="AT254" s="207" t="s">
        <v>118</v>
      </c>
      <c r="AU254" s="207" t="s">
        <v>81</v>
      </c>
      <c r="AY254" s="16" t="s">
        <v>117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6" t="s">
        <v>81</v>
      </c>
      <c r="BK254" s="208">
        <f>ROUND(I254*H254,2)</f>
        <v>0</v>
      </c>
      <c r="BL254" s="16" t="s">
        <v>123</v>
      </c>
      <c r="BM254" s="207" t="s">
        <v>808</v>
      </c>
    </row>
    <row r="255" s="2" customFormat="1" ht="24.15" customHeight="1">
      <c r="A255" s="37"/>
      <c r="B255" s="38"/>
      <c r="C255" s="195" t="s">
        <v>809</v>
      </c>
      <c r="D255" s="195" t="s">
        <v>118</v>
      </c>
      <c r="E255" s="196" t="s">
        <v>810</v>
      </c>
      <c r="F255" s="197" t="s">
        <v>811</v>
      </c>
      <c r="G255" s="198" t="s">
        <v>121</v>
      </c>
      <c r="H255" s="199">
        <v>1</v>
      </c>
      <c r="I255" s="200"/>
      <c r="J255" s="201">
        <f>ROUND(I255*H255,2)</f>
        <v>0</v>
      </c>
      <c r="K255" s="197" t="s">
        <v>122</v>
      </c>
      <c r="L255" s="202"/>
      <c r="M255" s="203" t="s">
        <v>21</v>
      </c>
      <c r="N255" s="204" t="s">
        <v>44</v>
      </c>
      <c r="O255" s="83"/>
      <c r="P255" s="205">
        <f>O255*H255</f>
        <v>0</v>
      </c>
      <c r="Q255" s="205">
        <v>0</v>
      </c>
      <c r="R255" s="205">
        <f>Q255*H255</f>
        <v>0</v>
      </c>
      <c r="S255" s="205">
        <v>0</v>
      </c>
      <c r="T255" s="206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07" t="s">
        <v>123</v>
      </c>
      <c r="AT255" s="207" t="s">
        <v>118</v>
      </c>
      <c r="AU255" s="207" t="s">
        <v>81</v>
      </c>
      <c r="AY255" s="16" t="s">
        <v>117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6" t="s">
        <v>81</v>
      </c>
      <c r="BK255" s="208">
        <f>ROUND(I255*H255,2)</f>
        <v>0</v>
      </c>
      <c r="BL255" s="16" t="s">
        <v>123</v>
      </c>
      <c r="BM255" s="207" t="s">
        <v>812</v>
      </c>
    </row>
    <row r="256" s="2" customFormat="1" ht="21.75" customHeight="1">
      <c r="A256" s="37"/>
      <c r="B256" s="38"/>
      <c r="C256" s="195" t="s">
        <v>813</v>
      </c>
      <c r="D256" s="195" t="s">
        <v>118</v>
      </c>
      <c r="E256" s="196" t="s">
        <v>814</v>
      </c>
      <c r="F256" s="197" t="s">
        <v>815</v>
      </c>
      <c r="G256" s="198" t="s">
        <v>121</v>
      </c>
      <c r="H256" s="199">
        <v>1</v>
      </c>
      <c r="I256" s="200"/>
      <c r="J256" s="201">
        <f>ROUND(I256*H256,2)</f>
        <v>0</v>
      </c>
      <c r="K256" s="197" t="s">
        <v>122</v>
      </c>
      <c r="L256" s="202"/>
      <c r="M256" s="203" t="s">
        <v>21</v>
      </c>
      <c r="N256" s="204" t="s">
        <v>44</v>
      </c>
      <c r="O256" s="83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07" t="s">
        <v>123</v>
      </c>
      <c r="AT256" s="207" t="s">
        <v>118</v>
      </c>
      <c r="AU256" s="207" t="s">
        <v>81</v>
      </c>
      <c r="AY256" s="16" t="s">
        <v>117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6" t="s">
        <v>81</v>
      </c>
      <c r="BK256" s="208">
        <f>ROUND(I256*H256,2)</f>
        <v>0</v>
      </c>
      <c r="BL256" s="16" t="s">
        <v>123</v>
      </c>
      <c r="BM256" s="207" t="s">
        <v>816</v>
      </c>
    </row>
    <row r="257" s="2" customFormat="1" ht="24.15" customHeight="1">
      <c r="A257" s="37"/>
      <c r="B257" s="38"/>
      <c r="C257" s="195" t="s">
        <v>817</v>
      </c>
      <c r="D257" s="195" t="s">
        <v>118</v>
      </c>
      <c r="E257" s="196" t="s">
        <v>818</v>
      </c>
      <c r="F257" s="197" t="s">
        <v>819</v>
      </c>
      <c r="G257" s="198" t="s">
        <v>121</v>
      </c>
      <c r="H257" s="199">
        <v>1</v>
      </c>
      <c r="I257" s="200"/>
      <c r="J257" s="201">
        <f>ROUND(I257*H257,2)</f>
        <v>0</v>
      </c>
      <c r="K257" s="197" t="s">
        <v>122</v>
      </c>
      <c r="L257" s="202"/>
      <c r="M257" s="203" t="s">
        <v>21</v>
      </c>
      <c r="N257" s="204" t="s">
        <v>44</v>
      </c>
      <c r="O257" s="83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07" t="s">
        <v>123</v>
      </c>
      <c r="AT257" s="207" t="s">
        <v>118</v>
      </c>
      <c r="AU257" s="207" t="s">
        <v>81</v>
      </c>
      <c r="AY257" s="16" t="s">
        <v>117</v>
      </c>
      <c r="BE257" s="208">
        <f>IF(N257="základní",J257,0)</f>
        <v>0</v>
      </c>
      <c r="BF257" s="208">
        <f>IF(N257="snížená",J257,0)</f>
        <v>0</v>
      </c>
      <c r="BG257" s="208">
        <f>IF(N257="zákl. přenesená",J257,0)</f>
        <v>0</v>
      </c>
      <c r="BH257" s="208">
        <f>IF(N257="sníž. přenesená",J257,0)</f>
        <v>0</v>
      </c>
      <c r="BI257" s="208">
        <f>IF(N257="nulová",J257,0)</f>
        <v>0</v>
      </c>
      <c r="BJ257" s="16" t="s">
        <v>81</v>
      </c>
      <c r="BK257" s="208">
        <f>ROUND(I257*H257,2)</f>
        <v>0</v>
      </c>
      <c r="BL257" s="16" t="s">
        <v>123</v>
      </c>
      <c r="BM257" s="207" t="s">
        <v>820</v>
      </c>
    </row>
    <row r="258" s="2" customFormat="1" ht="24.15" customHeight="1">
      <c r="A258" s="37"/>
      <c r="B258" s="38"/>
      <c r="C258" s="195" t="s">
        <v>821</v>
      </c>
      <c r="D258" s="195" t="s">
        <v>118</v>
      </c>
      <c r="E258" s="196" t="s">
        <v>822</v>
      </c>
      <c r="F258" s="197" t="s">
        <v>823</v>
      </c>
      <c r="G258" s="198" t="s">
        <v>121</v>
      </c>
      <c r="H258" s="199">
        <v>1</v>
      </c>
      <c r="I258" s="200"/>
      <c r="J258" s="201">
        <f>ROUND(I258*H258,2)</f>
        <v>0</v>
      </c>
      <c r="K258" s="197" t="s">
        <v>122</v>
      </c>
      <c r="L258" s="202"/>
      <c r="M258" s="203" t="s">
        <v>21</v>
      </c>
      <c r="N258" s="204" t="s">
        <v>44</v>
      </c>
      <c r="O258" s="83"/>
      <c r="P258" s="205">
        <f>O258*H258</f>
        <v>0</v>
      </c>
      <c r="Q258" s="205">
        <v>0</v>
      </c>
      <c r="R258" s="205">
        <f>Q258*H258</f>
        <v>0</v>
      </c>
      <c r="S258" s="205">
        <v>0</v>
      </c>
      <c r="T258" s="20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7" t="s">
        <v>123</v>
      </c>
      <c r="AT258" s="207" t="s">
        <v>118</v>
      </c>
      <c r="AU258" s="207" t="s">
        <v>81</v>
      </c>
      <c r="AY258" s="16" t="s">
        <v>117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6" t="s">
        <v>81</v>
      </c>
      <c r="BK258" s="208">
        <f>ROUND(I258*H258,2)</f>
        <v>0</v>
      </c>
      <c r="BL258" s="16" t="s">
        <v>123</v>
      </c>
      <c r="BM258" s="207" t="s">
        <v>824</v>
      </c>
    </row>
    <row r="259" s="2" customFormat="1" ht="16.5" customHeight="1">
      <c r="A259" s="37"/>
      <c r="B259" s="38"/>
      <c r="C259" s="195" t="s">
        <v>825</v>
      </c>
      <c r="D259" s="195" t="s">
        <v>118</v>
      </c>
      <c r="E259" s="196" t="s">
        <v>826</v>
      </c>
      <c r="F259" s="197" t="s">
        <v>827</v>
      </c>
      <c r="G259" s="198" t="s">
        <v>121</v>
      </c>
      <c r="H259" s="199">
        <v>1</v>
      </c>
      <c r="I259" s="200"/>
      <c r="J259" s="201">
        <f>ROUND(I259*H259,2)</f>
        <v>0</v>
      </c>
      <c r="K259" s="197" t="s">
        <v>122</v>
      </c>
      <c r="L259" s="202"/>
      <c r="M259" s="203" t="s">
        <v>21</v>
      </c>
      <c r="N259" s="204" t="s">
        <v>44</v>
      </c>
      <c r="O259" s="83"/>
      <c r="P259" s="205">
        <f>O259*H259</f>
        <v>0</v>
      </c>
      <c r="Q259" s="205">
        <v>0</v>
      </c>
      <c r="R259" s="205">
        <f>Q259*H259</f>
        <v>0</v>
      </c>
      <c r="S259" s="205">
        <v>0</v>
      </c>
      <c r="T259" s="20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07" t="s">
        <v>123</v>
      </c>
      <c r="AT259" s="207" t="s">
        <v>118</v>
      </c>
      <c r="AU259" s="207" t="s">
        <v>81</v>
      </c>
      <c r="AY259" s="16" t="s">
        <v>117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6" t="s">
        <v>81</v>
      </c>
      <c r="BK259" s="208">
        <f>ROUND(I259*H259,2)</f>
        <v>0</v>
      </c>
      <c r="BL259" s="16" t="s">
        <v>123</v>
      </c>
      <c r="BM259" s="207" t="s">
        <v>828</v>
      </c>
    </row>
    <row r="260" s="2" customFormat="1" ht="24.15" customHeight="1">
      <c r="A260" s="37"/>
      <c r="B260" s="38"/>
      <c r="C260" s="195" t="s">
        <v>829</v>
      </c>
      <c r="D260" s="195" t="s">
        <v>118</v>
      </c>
      <c r="E260" s="196" t="s">
        <v>830</v>
      </c>
      <c r="F260" s="197" t="s">
        <v>831</v>
      </c>
      <c r="G260" s="198" t="s">
        <v>121</v>
      </c>
      <c r="H260" s="199">
        <v>1</v>
      </c>
      <c r="I260" s="200"/>
      <c r="J260" s="201">
        <f>ROUND(I260*H260,2)</f>
        <v>0</v>
      </c>
      <c r="K260" s="197" t="s">
        <v>122</v>
      </c>
      <c r="L260" s="202"/>
      <c r="M260" s="203" t="s">
        <v>21</v>
      </c>
      <c r="N260" s="204" t="s">
        <v>44</v>
      </c>
      <c r="O260" s="83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7" t="s">
        <v>123</v>
      </c>
      <c r="AT260" s="207" t="s">
        <v>118</v>
      </c>
      <c r="AU260" s="207" t="s">
        <v>81</v>
      </c>
      <c r="AY260" s="16" t="s">
        <v>117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6" t="s">
        <v>81</v>
      </c>
      <c r="BK260" s="208">
        <f>ROUND(I260*H260,2)</f>
        <v>0</v>
      </c>
      <c r="BL260" s="16" t="s">
        <v>123</v>
      </c>
      <c r="BM260" s="207" t="s">
        <v>832</v>
      </c>
    </row>
    <row r="261" s="2" customFormat="1" ht="24.15" customHeight="1">
      <c r="A261" s="37"/>
      <c r="B261" s="38"/>
      <c r="C261" s="195" t="s">
        <v>833</v>
      </c>
      <c r="D261" s="195" t="s">
        <v>118</v>
      </c>
      <c r="E261" s="196" t="s">
        <v>834</v>
      </c>
      <c r="F261" s="197" t="s">
        <v>835</v>
      </c>
      <c r="G261" s="198" t="s">
        <v>121</v>
      </c>
      <c r="H261" s="199">
        <v>1</v>
      </c>
      <c r="I261" s="200"/>
      <c r="J261" s="201">
        <f>ROUND(I261*H261,2)</f>
        <v>0</v>
      </c>
      <c r="K261" s="197" t="s">
        <v>122</v>
      </c>
      <c r="L261" s="202"/>
      <c r="M261" s="203" t="s">
        <v>21</v>
      </c>
      <c r="N261" s="204" t="s">
        <v>44</v>
      </c>
      <c r="O261" s="83"/>
      <c r="P261" s="205">
        <f>O261*H261</f>
        <v>0</v>
      </c>
      <c r="Q261" s="205">
        <v>0</v>
      </c>
      <c r="R261" s="205">
        <f>Q261*H261</f>
        <v>0</v>
      </c>
      <c r="S261" s="205">
        <v>0</v>
      </c>
      <c r="T261" s="20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07" t="s">
        <v>123</v>
      </c>
      <c r="AT261" s="207" t="s">
        <v>118</v>
      </c>
      <c r="AU261" s="207" t="s">
        <v>81</v>
      </c>
      <c r="AY261" s="16" t="s">
        <v>117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6" t="s">
        <v>81</v>
      </c>
      <c r="BK261" s="208">
        <f>ROUND(I261*H261,2)</f>
        <v>0</v>
      </c>
      <c r="BL261" s="16" t="s">
        <v>123</v>
      </c>
      <c r="BM261" s="207" t="s">
        <v>836</v>
      </c>
    </row>
    <row r="262" s="2" customFormat="1" ht="24.15" customHeight="1">
      <c r="A262" s="37"/>
      <c r="B262" s="38"/>
      <c r="C262" s="195" t="s">
        <v>837</v>
      </c>
      <c r="D262" s="195" t="s">
        <v>118</v>
      </c>
      <c r="E262" s="196" t="s">
        <v>838</v>
      </c>
      <c r="F262" s="197" t="s">
        <v>839</v>
      </c>
      <c r="G262" s="198" t="s">
        <v>121</v>
      </c>
      <c r="H262" s="199">
        <v>1</v>
      </c>
      <c r="I262" s="200"/>
      <c r="J262" s="201">
        <f>ROUND(I262*H262,2)</f>
        <v>0</v>
      </c>
      <c r="K262" s="197" t="s">
        <v>122</v>
      </c>
      <c r="L262" s="202"/>
      <c r="M262" s="203" t="s">
        <v>21</v>
      </c>
      <c r="N262" s="204" t="s">
        <v>44</v>
      </c>
      <c r="O262" s="83"/>
      <c r="P262" s="205">
        <f>O262*H262</f>
        <v>0</v>
      </c>
      <c r="Q262" s="205">
        <v>0</v>
      </c>
      <c r="R262" s="205">
        <f>Q262*H262</f>
        <v>0</v>
      </c>
      <c r="S262" s="205">
        <v>0</v>
      </c>
      <c r="T262" s="20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7" t="s">
        <v>123</v>
      </c>
      <c r="AT262" s="207" t="s">
        <v>118</v>
      </c>
      <c r="AU262" s="207" t="s">
        <v>81</v>
      </c>
      <c r="AY262" s="16" t="s">
        <v>117</v>
      </c>
      <c r="BE262" s="208">
        <f>IF(N262="základní",J262,0)</f>
        <v>0</v>
      </c>
      <c r="BF262" s="208">
        <f>IF(N262="snížená",J262,0)</f>
        <v>0</v>
      </c>
      <c r="BG262" s="208">
        <f>IF(N262="zákl. přenesená",J262,0)</f>
        <v>0</v>
      </c>
      <c r="BH262" s="208">
        <f>IF(N262="sníž. přenesená",J262,0)</f>
        <v>0</v>
      </c>
      <c r="BI262" s="208">
        <f>IF(N262="nulová",J262,0)</f>
        <v>0</v>
      </c>
      <c r="BJ262" s="16" t="s">
        <v>81</v>
      </c>
      <c r="BK262" s="208">
        <f>ROUND(I262*H262,2)</f>
        <v>0</v>
      </c>
      <c r="BL262" s="16" t="s">
        <v>123</v>
      </c>
      <c r="BM262" s="207" t="s">
        <v>840</v>
      </c>
    </row>
    <row r="263" s="2" customFormat="1" ht="24.15" customHeight="1">
      <c r="A263" s="37"/>
      <c r="B263" s="38"/>
      <c r="C263" s="195" t="s">
        <v>841</v>
      </c>
      <c r="D263" s="195" t="s">
        <v>118</v>
      </c>
      <c r="E263" s="196" t="s">
        <v>842</v>
      </c>
      <c r="F263" s="197" t="s">
        <v>843</v>
      </c>
      <c r="G263" s="198" t="s">
        <v>121</v>
      </c>
      <c r="H263" s="199">
        <v>1</v>
      </c>
      <c r="I263" s="200"/>
      <c r="J263" s="201">
        <f>ROUND(I263*H263,2)</f>
        <v>0</v>
      </c>
      <c r="K263" s="197" t="s">
        <v>122</v>
      </c>
      <c r="L263" s="202"/>
      <c r="M263" s="203" t="s">
        <v>21</v>
      </c>
      <c r="N263" s="204" t="s">
        <v>44</v>
      </c>
      <c r="O263" s="83"/>
      <c r="P263" s="205">
        <f>O263*H263</f>
        <v>0</v>
      </c>
      <c r="Q263" s="205">
        <v>0</v>
      </c>
      <c r="R263" s="205">
        <f>Q263*H263</f>
        <v>0</v>
      </c>
      <c r="S263" s="205">
        <v>0</v>
      </c>
      <c r="T263" s="20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7" t="s">
        <v>123</v>
      </c>
      <c r="AT263" s="207" t="s">
        <v>118</v>
      </c>
      <c r="AU263" s="207" t="s">
        <v>81</v>
      </c>
      <c r="AY263" s="16" t="s">
        <v>117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6" t="s">
        <v>81</v>
      </c>
      <c r="BK263" s="208">
        <f>ROUND(I263*H263,2)</f>
        <v>0</v>
      </c>
      <c r="BL263" s="16" t="s">
        <v>123</v>
      </c>
      <c r="BM263" s="207" t="s">
        <v>844</v>
      </c>
    </row>
    <row r="264" s="2" customFormat="1" ht="16.5" customHeight="1">
      <c r="A264" s="37"/>
      <c r="B264" s="38"/>
      <c r="C264" s="195" t="s">
        <v>845</v>
      </c>
      <c r="D264" s="195" t="s">
        <v>118</v>
      </c>
      <c r="E264" s="196" t="s">
        <v>846</v>
      </c>
      <c r="F264" s="197" t="s">
        <v>847</v>
      </c>
      <c r="G264" s="198" t="s">
        <v>121</v>
      </c>
      <c r="H264" s="199">
        <v>1</v>
      </c>
      <c r="I264" s="200"/>
      <c r="J264" s="201">
        <f>ROUND(I264*H264,2)</f>
        <v>0</v>
      </c>
      <c r="K264" s="197" t="s">
        <v>122</v>
      </c>
      <c r="L264" s="202"/>
      <c r="M264" s="203" t="s">
        <v>21</v>
      </c>
      <c r="N264" s="204" t="s">
        <v>44</v>
      </c>
      <c r="O264" s="83"/>
      <c r="P264" s="205">
        <f>O264*H264</f>
        <v>0</v>
      </c>
      <c r="Q264" s="205">
        <v>0</v>
      </c>
      <c r="R264" s="205">
        <f>Q264*H264</f>
        <v>0</v>
      </c>
      <c r="S264" s="205">
        <v>0</v>
      </c>
      <c r="T264" s="20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07" t="s">
        <v>123</v>
      </c>
      <c r="AT264" s="207" t="s">
        <v>118</v>
      </c>
      <c r="AU264" s="207" t="s">
        <v>81</v>
      </c>
      <c r="AY264" s="16" t="s">
        <v>117</v>
      </c>
      <c r="BE264" s="208">
        <f>IF(N264="základní",J264,0)</f>
        <v>0</v>
      </c>
      <c r="BF264" s="208">
        <f>IF(N264="snížená",J264,0)</f>
        <v>0</v>
      </c>
      <c r="BG264" s="208">
        <f>IF(N264="zákl. přenesená",J264,0)</f>
        <v>0</v>
      </c>
      <c r="BH264" s="208">
        <f>IF(N264="sníž. přenesená",J264,0)</f>
        <v>0</v>
      </c>
      <c r="BI264" s="208">
        <f>IF(N264="nulová",J264,0)</f>
        <v>0</v>
      </c>
      <c r="BJ264" s="16" t="s">
        <v>81</v>
      </c>
      <c r="BK264" s="208">
        <f>ROUND(I264*H264,2)</f>
        <v>0</v>
      </c>
      <c r="BL264" s="16" t="s">
        <v>123</v>
      </c>
      <c r="BM264" s="207" t="s">
        <v>848</v>
      </c>
    </row>
    <row r="265" s="2" customFormat="1" ht="16.5" customHeight="1">
      <c r="A265" s="37"/>
      <c r="B265" s="38"/>
      <c r="C265" s="195" t="s">
        <v>849</v>
      </c>
      <c r="D265" s="195" t="s">
        <v>118</v>
      </c>
      <c r="E265" s="196" t="s">
        <v>850</v>
      </c>
      <c r="F265" s="197" t="s">
        <v>851</v>
      </c>
      <c r="G265" s="198" t="s">
        <v>121</v>
      </c>
      <c r="H265" s="199">
        <v>1</v>
      </c>
      <c r="I265" s="200"/>
      <c r="J265" s="201">
        <f>ROUND(I265*H265,2)</f>
        <v>0</v>
      </c>
      <c r="K265" s="197" t="s">
        <v>122</v>
      </c>
      <c r="L265" s="202"/>
      <c r="M265" s="203" t="s">
        <v>21</v>
      </c>
      <c r="N265" s="204" t="s">
        <v>44</v>
      </c>
      <c r="O265" s="83"/>
      <c r="P265" s="205">
        <f>O265*H265</f>
        <v>0</v>
      </c>
      <c r="Q265" s="205">
        <v>0</v>
      </c>
      <c r="R265" s="205">
        <f>Q265*H265</f>
        <v>0</v>
      </c>
      <c r="S265" s="205">
        <v>0</v>
      </c>
      <c r="T265" s="20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7" t="s">
        <v>123</v>
      </c>
      <c r="AT265" s="207" t="s">
        <v>118</v>
      </c>
      <c r="AU265" s="207" t="s">
        <v>81</v>
      </c>
      <c r="AY265" s="16" t="s">
        <v>117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6" t="s">
        <v>81</v>
      </c>
      <c r="BK265" s="208">
        <f>ROUND(I265*H265,2)</f>
        <v>0</v>
      </c>
      <c r="BL265" s="16" t="s">
        <v>123</v>
      </c>
      <c r="BM265" s="207" t="s">
        <v>852</v>
      </c>
    </row>
    <row r="266" s="2" customFormat="1" ht="24.15" customHeight="1">
      <c r="A266" s="37"/>
      <c r="B266" s="38"/>
      <c r="C266" s="195" t="s">
        <v>853</v>
      </c>
      <c r="D266" s="195" t="s">
        <v>118</v>
      </c>
      <c r="E266" s="196" t="s">
        <v>854</v>
      </c>
      <c r="F266" s="197" t="s">
        <v>855</v>
      </c>
      <c r="G266" s="198" t="s">
        <v>121</v>
      </c>
      <c r="H266" s="199">
        <v>1</v>
      </c>
      <c r="I266" s="200"/>
      <c r="J266" s="201">
        <f>ROUND(I266*H266,2)</f>
        <v>0</v>
      </c>
      <c r="K266" s="197" t="s">
        <v>122</v>
      </c>
      <c r="L266" s="202"/>
      <c r="M266" s="203" t="s">
        <v>21</v>
      </c>
      <c r="N266" s="204" t="s">
        <v>44</v>
      </c>
      <c r="O266" s="83"/>
      <c r="P266" s="205">
        <f>O266*H266</f>
        <v>0</v>
      </c>
      <c r="Q266" s="205">
        <v>0</v>
      </c>
      <c r="R266" s="205">
        <f>Q266*H266</f>
        <v>0</v>
      </c>
      <c r="S266" s="205">
        <v>0</v>
      </c>
      <c r="T266" s="20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7" t="s">
        <v>123</v>
      </c>
      <c r="AT266" s="207" t="s">
        <v>118</v>
      </c>
      <c r="AU266" s="207" t="s">
        <v>81</v>
      </c>
      <c r="AY266" s="16" t="s">
        <v>117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6" t="s">
        <v>81</v>
      </c>
      <c r="BK266" s="208">
        <f>ROUND(I266*H266,2)</f>
        <v>0</v>
      </c>
      <c r="BL266" s="16" t="s">
        <v>123</v>
      </c>
      <c r="BM266" s="207" t="s">
        <v>856</v>
      </c>
    </row>
    <row r="267" s="2" customFormat="1" ht="44.25" customHeight="1">
      <c r="A267" s="37"/>
      <c r="B267" s="38"/>
      <c r="C267" s="195" t="s">
        <v>857</v>
      </c>
      <c r="D267" s="195" t="s">
        <v>118</v>
      </c>
      <c r="E267" s="196" t="s">
        <v>858</v>
      </c>
      <c r="F267" s="197" t="s">
        <v>859</v>
      </c>
      <c r="G267" s="198" t="s">
        <v>121</v>
      </c>
      <c r="H267" s="199">
        <v>1</v>
      </c>
      <c r="I267" s="200"/>
      <c r="J267" s="201">
        <f>ROUND(I267*H267,2)</f>
        <v>0</v>
      </c>
      <c r="K267" s="197" t="s">
        <v>122</v>
      </c>
      <c r="L267" s="202"/>
      <c r="M267" s="203" t="s">
        <v>21</v>
      </c>
      <c r="N267" s="204" t="s">
        <v>44</v>
      </c>
      <c r="O267" s="83"/>
      <c r="P267" s="205">
        <f>O267*H267</f>
        <v>0</v>
      </c>
      <c r="Q267" s="205">
        <v>0</v>
      </c>
      <c r="R267" s="205">
        <f>Q267*H267</f>
        <v>0</v>
      </c>
      <c r="S267" s="205">
        <v>0</v>
      </c>
      <c r="T267" s="206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7" t="s">
        <v>123</v>
      </c>
      <c r="AT267" s="207" t="s">
        <v>118</v>
      </c>
      <c r="AU267" s="207" t="s">
        <v>81</v>
      </c>
      <c r="AY267" s="16" t="s">
        <v>117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6" t="s">
        <v>81</v>
      </c>
      <c r="BK267" s="208">
        <f>ROUND(I267*H267,2)</f>
        <v>0</v>
      </c>
      <c r="BL267" s="16" t="s">
        <v>123</v>
      </c>
      <c r="BM267" s="207" t="s">
        <v>860</v>
      </c>
    </row>
    <row r="268" s="2" customFormat="1" ht="24.15" customHeight="1">
      <c r="A268" s="37"/>
      <c r="B268" s="38"/>
      <c r="C268" s="195" t="s">
        <v>861</v>
      </c>
      <c r="D268" s="195" t="s">
        <v>118</v>
      </c>
      <c r="E268" s="196" t="s">
        <v>862</v>
      </c>
      <c r="F268" s="197" t="s">
        <v>863</v>
      </c>
      <c r="G268" s="198" t="s">
        <v>627</v>
      </c>
      <c r="H268" s="199">
        <v>1</v>
      </c>
      <c r="I268" s="200"/>
      <c r="J268" s="201">
        <f>ROUND(I268*H268,2)</f>
        <v>0</v>
      </c>
      <c r="K268" s="197" t="s">
        <v>122</v>
      </c>
      <c r="L268" s="202"/>
      <c r="M268" s="203" t="s">
        <v>21</v>
      </c>
      <c r="N268" s="204" t="s">
        <v>44</v>
      </c>
      <c r="O268" s="83"/>
      <c r="P268" s="205">
        <f>O268*H268</f>
        <v>0</v>
      </c>
      <c r="Q268" s="205">
        <v>0</v>
      </c>
      <c r="R268" s="205">
        <f>Q268*H268</f>
        <v>0</v>
      </c>
      <c r="S268" s="205">
        <v>0</v>
      </c>
      <c r="T268" s="20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07" t="s">
        <v>123</v>
      </c>
      <c r="AT268" s="207" t="s">
        <v>118</v>
      </c>
      <c r="AU268" s="207" t="s">
        <v>81</v>
      </c>
      <c r="AY268" s="16" t="s">
        <v>117</v>
      </c>
      <c r="BE268" s="208">
        <f>IF(N268="základní",J268,0)</f>
        <v>0</v>
      </c>
      <c r="BF268" s="208">
        <f>IF(N268="snížená",J268,0)</f>
        <v>0</v>
      </c>
      <c r="BG268" s="208">
        <f>IF(N268="zákl. přenesená",J268,0)</f>
        <v>0</v>
      </c>
      <c r="BH268" s="208">
        <f>IF(N268="sníž. přenesená",J268,0)</f>
        <v>0</v>
      </c>
      <c r="BI268" s="208">
        <f>IF(N268="nulová",J268,0)</f>
        <v>0</v>
      </c>
      <c r="BJ268" s="16" t="s">
        <v>81</v>
      </c>
      <c r="BK268" s="208">
        <f>ROUND(I268*H268,2)</f>
        <v>0</v>
      </c>
      <c r="BL268" s="16" t="s">
        <v>123</v>
      </c>
      <c r="BM268" s="207" t="s">
        <v>864</v>
      </c>
    </row>
    <row r="269" s="2" customFormat="1" ht="33" customHeight="1">
      <c r="A269" s="37"/>
      <c r="B269" s="38"/>
      <c r="C269" s="195" t="s">
        <v>865</v>
      </c>
      <c r="D269" s="195" t="s">
        <v>118</v>
      </c>
      <c r="E269" s="196" t="s">
        <v>866</v>
      </c>
      <c r="F269" s="197" t="s">
        <v>867</v>
      </c>
      <c r="G269" s="198" t="s">
        <v>627</v>
      </c>
      <c r="H269" s="199">
        <v>1</v>
      </c>
      <c r="I269" s="200"/>
      <c r="J269" s="201">
        <f>ROUND(I269*H269,2)</f>
        <v>0</v>
      </c>
      <c r="K269" s="197" t="s">
        <v>122</v>
      </c>
      <c r="L269" s="202"/>
      <c r="M269" s="203" t="s">
        <v>21</v>
      </c>
      <c r="N269" s="204" t="s">
        <v>44</v>
      </c>
      <c r="O269" s="83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07" t="s">
        <v>123</v>
      </c>
      <c r="AT269" s="207" t="s">
        <v>118</v>
      </c>
      <c r="AU269" s="207" t="s">
        <v>81</v>
      </c>
      <c r="AY269" s="16" t="s">
        <v>117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6" t="s">
        <v>81</v>
      </c>
      <c r="BK269" s="208">
        <f>ROUND(I269*H269,2)</f>
        <v>0</v>
      </c>
      <c r="BL269" s="16" t="s">
        <v>123</v>
      </c>
      <c r="BM269" s="207" t="s">
        <v>868</v>
      </c>
    </row>
    <row r="270" s="2" customFormat="1" ht="33" customHeight="1">
      <c r="A270" s="37"/>
      <c r="B270" s="38"/>
      <c r="C270" s="195" t="s">
        <v>869</v>
      </c>
      <c r="D270" s="195" t="s">
        <v>118</v>
      </c>
      <c r="E270" s="196" t="s">
        <v>870</v>
      </c>
      <c r="F270" s="197" t="s">
        <v>871</v>
      </c>
      <c r="G270" s="198" t="s">
        <v>627</v>
      </c>
      <c r="H270" s="199">
        <v>1</v>
      </c>
      <c r="I270" s="200"/>
      <c r="J270" s="201">
        <f>ROUND(I270*H270,2)</f>
        <v>0</v>
      </c>
      <c r="K270" s="197" t="s">
        <v>122</v>
      </c>
      <c r="L270" s="202"/>
      <c r="M270" s="203" t="s">
        <v>21</v>
      </c>
      <c r="N270" s="204" t="s">
        <v>44</v>
      </c>
      <c r="O270" s="83"/>
      <c r="P270" s="205">
        <f>O270*H270</f>
        <v>0</v>
      </c>
      <c r="Q270" s="205">
        <v>0</v>
      </c>
      <c r="R270" s="205">
        <f>Q270*H270</f>
        <v>0</v>
      </c>
      <c r="S270" s="205">
        <v>0</v>
      </c>
      <c r="T270" s="20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7" t="s">
        <v>123</v>
      </c>
      <c r="AT270" s="207" t="s">
        <v>118</v>
      </c>
      <c r="AU270" s="207" t="s">
        <v>81</v>
      </c>
      <c r="AY270" s="16" t="s">
        <v>117</v>
      </c>
      <c r="BE270" s="208">
        <f>IF(N270="základní",J270,0)</f>
        <v>0</v>
      </c>
      <c r="BF270" s="208">
        <f>IF(N270="snížená",J270,0)</f>
        <v>0</v>
      </c>
      <c r="BG270" s="208">
        <f>IF(N270="zákl. přenesená",J270,0)</f>
        <v>0</v>
      </c>
      <c r="BH270" s="208">
        <f>IF(N270="sníž. přenesená",J270,0)</f>
        <v>0</v>
      </c>
      <c r="BI270" s="208">
        <f>IF(N270="nulová",J270,0)</f>
        <v>0</v>
      </c>
      <c r="BJ270" s="16" t="s">
        <v>81</v>
      </c>
      <c r="BK270" s="208">
        <f>ROUND(I270*H270,2)</f>
        <v>0</v>
      </c>
      <c r="BL270" s="16" t="s">
        <v>123</v>
      </c>
      <c r="BM270" s="207" t="s">
        <v>872</v>
      </c>
    </row>
    <row r="271" s="2" customFormat="1" ht="24.15" customHeight="1">
      <c r="A271" s="37"/>
      <c r="B271" s="38"/>
      <c r="C271" s="195" t="s">
        <v>873</v>
      </c>
      <c r="D271" s="195" t="s">
        <v>118</v>
      </c>
      <c r="E271" s="196" t="s">
        <v>874</v>
      </c>
      <c r="F271" s="197" t="s">
        <v>875</v>
      </c>
      <c r="G271" s="198" t="s">
        <v>627</v>
      </c>
      <c r="H271" s="199">
        <v>1</v>
      </c>
      <c r="I271" s="200"/>
      <c r="J271" s="201">
        <f>ROUND(I271*H271,2)</f>
        <v>0</v>
      </c>
      <c r="K271" s="197" t="s">
        <v>122</v>
      </c>
      <c r="L271" s="202"/>
      <c r="M271" s="203" t="s">
        <v>21</v>
      </c>
      <c r="N271" s="204" t="s">
        <v>44</v>
      </c>
      <c r="O271" s="83"/>
      <c r="P271" s="205">
        <f>O271*H271</f>
        <v>0</v>
      </c>
      <c r="Q271" s="205">
        <v>0</v>
      </c>
      <c r="R271" s="205">
        <f>Q271*H271</f>
        <v>0</v>
      </c>
      <c r="S271" s="205">
        <v>0</v>
      </c>
      <c r="T271" s="20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07" t="s">
        <v>123</v>
      </c>
      <c r="AT271" s="207" t="s">
        <v>118</v>
      </c>
      <c r="AU271" s="207" t="s">
        <v>81</v>
      </c>
      <c r="AY271" s="16" t="s">
        <v>117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6" t="s">
        <v>81</v>
      </c>
      <c r="BK271" s="208">
        <f>ROUND(I271*H271,2)</f>
        <v>0</v>
      </c>
      <c r="BL271" s="16" t="s">
        <v>123</v>
      </c>
      <c r="BM271" s="207" t="s">
        <v>876</v>
      </c>
    </row>
    <row r="272" s="2" customFormat="1" ht="24.15" customHeight="1">
      <c r="A272" s="37"/>
      <c r="B272" s="38"/>
      <c r="C272" s="195" t="s">
        <v>877</v>
      </c>
      <c r="D272" s="195" t="s">
        <v>118</v>
      </c>
      <c r="E272" s="196" t="s">
        <v>878</v>
      </c>
      <c r="F272" s="197" t="s">
        <v>879</v>
      </c>
      <c r="G272" s="198" t="s">
        <v>627</v>
      </c>
      <c r="H272" s="199">
        <v>1</v>
      </c>
      <c r="I272" s="200"/>
      <c r="J272" s="201">
        <f>ROUND(I272*H272,2)</f>
        <v>0</v>
      </c>
      <c r="K272" s="197" t="s">
        <v>122</v>
      </c>
      <c r="L272" s="202"/>
      <c r="M272" s="203" t="s">
        <v>21</v>
      </c>
      <c r="N272" s="204" t="s">
        <v>44</v>
      </c>
      <c r="O272" s="83"/>
      <c r="P272" s="205">
        <f>O272*H272</f>
        <v>0</v>
      </c>
      <c r="Q272" s="205">
        <v>0</v>
      </c>
      <c r="R272" s="205">
        <f>Q272*H272</f>
        <v>0</v>
      </c>
      <c r="S272" s="205">
        <v>0</v>
      </c>
      <c r="T272" s="20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07" t="s">
        <v>123</v>
      </c>
      <c r="AT272" s="207" t="s">
        <v>118</v>
      </c>
      <c r="AU272" s="207" t="s">
        <v>81</v>
      </c>
      <c r="AY272" s="16" t="s">
        <v>117</v>
      </c>
      <c r="BE272" s="208">
        <f>IF(N272="základní",J272,0)</f>
        <v>0</v>
      </c>
      <c r="BF272" s="208">
        <f>IF(N272="snížená",J272,0)</f>
        <v>0</v>
      </c>
      <c r="BG272" s="208">
        <f>IF(N272="zákl. přenesená",J272,0)</f>
        <v>0</v>
      </c>
      <c r="BH272" s="208">
        <f>IF(N272="sníž. přenesená",J272,0)</f>
        <v>0</v>
      </c>
      <c r="BI272" s="208">
        <f>IF(N272="nulová",J272,0)</f>
        <v>0</v>
      </c>
      <c r="BJ272" s="16" t="s">
        <v>81</v>
      </c>
      <c r="BK272" s="208">
        <f>ROUND(I272*H272,2)</f>
        <v>0</v>
      </c>
      <c r="BL272" s="16" t="s">
        <v>123</v>
      </c>
      <c r="BM272" s="207" t="s">
        <v>880</v>
      </c>
    </row>
    <row r="273" s="2" customFormat="1" ht="24.15" customHeight="1">
      <c r="A273" s="37"/>
      <c r="B273" s="38"/>
      <c r="C273" s="195" t="s">
        <v>881</v>
      </c>
      <c r="D273" s="195" t="s">
        <v>118</v>
      </c>
      <c r="E273" s="196" t="s">
        <v>882</v>
      </c>
      <c r="F273" s="197" t="s">
        <v>883</v>
      </c>
      <c r="G273" s="198" t="s">
        <v>121</v>
      </c>
      <c r="H273" s="199">
        <v>1</v>
      </c>
      <c r="I273" s="200"/>
      <c r="J273" s="201">
        <f>ROUND(I273*H273,2)</f>
        <v>0</v>
      </c>
      <c r="K273" s="197" t="s">
        <v>122</v>
      </c>
      <c r="L273" s="202"/>
      <c r="M273" s="203" t="s">
        <v>21</v>
      </c>
      <c r="N273" s="204" t="s">
        <v>44</v>
      </c>
      <c r="O273" s="83"/>
      <c r="P273" s="205">
        <f>O273*H273</f>
        <v>0</v>
      </c>
      <c r="Q273" s="205">
        <v>0</v>
      </c>
      <c r="R273" s="205">
        <f>Q273*H273</f>
        <v>0</v>
      </c>
      <c r="S273" s="205">
        <v>0</v>
      </c>
      <c r="T273" s="206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07" t="s">
        <v>123</v>
      </c>
      <c r="AT273" s="207" t="s">
        <v>118</v>
      </c>
      <c r="AU273" s="207" t="s">
        <v>81</v>
      </c>
      <c r="AY273" s="16" t="s">
        <v>117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6" t="s">
        <v>81</v>
      </c>
      <c r="BK273" s="208">
        <f>ROUND(I273*H273,2)</f>
        <v>0</v>
      </c>
      <c r="BL273" s="16" t="s">
        <v>123</v>
      </c>
      <c r="BM273" s="207" t="s">
        <v>884</v>
      </c>
    </row>
    <row r="274" s="2" customFormat="1" ht="33" customHeight="1">
      <c r="A274" s="37"/>
      <c r="B274" s="38"/>
      <c r="C274" s="195" t="s">
        <v>885</v>
      </c>
      <c r="D274" s="195" t="s">
        <v>118</v>
      </c>
      <c r="E274" s="196" t="s">
        <v>886</v>
      </c>
      <c r="F274" s="197" t="s">
        <v>887</v>
      </c>
      <c r="G274" s="198" t="s">
        <v>121</v>
      </c>
      <c r="H274" s="199">
        <v>1</v>
      </c>
      <c r="I274" s="200"/>
      <c r="J274" s="201">
        <f>ROUND(I274*H274,2)</f>
        <v>0</v>
      </c>
      <c r="K274" s="197" t="s">
        <v>122</v>
      </c>
      <c r="L274" s="202"/>
      <c r="M274" s="203" t="s">
        <v>21</v>
      </c>
      <c r="N274" s="204" t="s">
        <v>44</v>
      </c>
      <c r="O274" s="83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07" t="s">
        <v>123</v>
      </c>
      <c r="AT274" s="207" t="s">
        <v>118</v>
      </c>
      <c r="AU274" s="207" t="s">
        <v>81</v>
      </c>
      <c r="AY274" s="16" t="s">
        <v>117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6" t="s">
        <v>81</v>
      </c>
      <c r="BK274" s="208">
        <f>ROUND(I274*H274,2)</f>
        <v>0</v>
      </c>
      <c r="BL274" s="16" t="s">
        <v>123</v>
      </c>
      <c r="BM274" s="207" t="s">
        <v>888</v>
      </c>
    </row>
    <row r="275" s="2" customFormat="1" ht="33" customHeight="1">
      <c r="A275" s="37"/>
      <c r="B275" s="38"/>
      <c r="C275" s="195" t="s">
        <v>889</v>
      </c>
      <c r="D275" s="195" t="s">
        <v>118</v>
      </c>
      <c r="E275" s="196" t="s">
        <v>890</v>
      </c>
      <c r="F275" s="197" t="s">
        <v>891</v>
      </c>
      <c r="G275" s="198" t="s">
        <v>121</v>
      </c>
      <c r="H275" s="199">
        <v>1</v>
      </c>
      <c r="I275" s="200"/>
      <c r="J275" s="201">
        <f>ROUND(I275*H275,2)</f>
        <v>0</v>
      </c>
      <c r="K275" s="197" t="s">
        <v>122</v>
      </c>
      <c r="L275" s="202"/>
      <c r="M275" s="203" t="s">
        <v>21</v>
      </c>
      <c r="N275" s="204" t="s">
        <v>44</v>
      </c>
      <c r="O275" s="83"/>
      <c r="P275" s="205">
        <f>O275*H275</f>
        <v>0</v>
      </c>
      <c r="Q275" s="205">
        <v>0</v>
      </c>
      <c r="R275" s="205">
        <f>Q275*H275</f>
        <v>0</v>
      </c>
      <c r="S275" s="205">
        <v>0</v>
      </c>
      <c r="T275" s="206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07" t="s">
        <v>123</v>
      </c>
      <c r="AT275" s="207" t="s">
        <v>118</v>
      </c>
      <c r="AU275" s="207" t="s">
        <v>81</v>
      </c>
      <c r="AY275" s="16" t="s">
        <v>117</v>
      </c>
      <c r="BE275" s="208">
        <f>IF(N275="základní",J275,0)</f>
        <v>0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16" t="s">
        <v>81</v>
      </c>
      <c r="BK275" s="208">
        <f>ROUND(I275*H275,2)</f>
        <v>0</v>
      </c>
      <c r="BL275" s="16" t="s">
        <v>123</v>
      </c>
      <c r="BM275" s="207" t="s">
        <v>892</v>
      </c>
    </row>
    <row r="276" s="2" customFormat="1" ht="33" customHeight="1">
      <c r="A276" s="37"/>
      <c r="B276" s="38"/>
      <c r="C276" s="195" t="s">
        <v>893</v>
      </c>
      <c r="D276" s="195" t="s">
        <v>118</v>
      </c>
      <c r="E276" s="196" t="s">
        <v>894</v>
      </c>
      <c r="F276" s="197" t="s">
        <v>895</v>
      </c>
      <c r="G276" s="198" t="s">
        <v>121</v>
      </c>
      <c r="H276" s="199">
        <v>1</v>
      </c>
      <c r="I276" s="200"/>
      <c r="J276" s="201">
        <f>ROUND(I276*H276,2)</f>
        <v>0</v>
      </c>
      <c r="K276" s="197" t="s">
        <v>122</v>
      </c>
      <c r="L276" s="202"/>
      <c r="M276" s="203" t="s">
        <v>21</v>
      </c>
      <c r="N276" s="204" t="s">
        <v>44</v>
      </c>
      <c r="O276" s="83"/>
      <c r="P276" s="205">
        <f>O276*H276</f>
        <v>0</v>
      </c>
      <c r="Q276" s="205">
        <v>0</v>
      </c>
      <c r="R276" s="205">
        <f>Q276*H276</f>
        <v>0</v>
      </c>
      <c r="S276" s="205">
        <v>0</v>
      </c>
      <c r="T276" s="20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07" t="s">
        <v>123</v>
      </c>
      <c r="AT276" s="207" t="s">
        <v>118</v>
      </c>
      <c r="AU276" s="207" t="s">
        <v>81</v>
      </c>
      <c r="AY276" s="16" t="s">
        <v>117</v>
      </c>
      <c r="BE276" s="208">
        <f>IF(N276="základní",J276,0)</f>
        <v>0</v>
      </c>
      <c r="BF276" s="208">
        <f>IF(N276="snížená",J276,0)</f>
        <v>0</v>
      </c>
      <c r="BG276" s="208">
        <f>IF(N276="zákl. přenesená",J276,0)</f>
        <v>0</v>
      </c>
      <c r="BH276" s="208">
        <f>IF(N276="sníž. přenesená",J276,0)</f>
        <v>0</v>
      </c>
      <c r="BI276" s="208">
        <f>IF(N276="nulová",J276,0)</f>
        <v>0</v>
      </c>
      <c r="BJ276" s="16" t="s">
        <v>81</v>
      </c>
      <c r="BK276" s="208">
        <f>ROUND(I276*H276,2)</f>
        <v>0</v>
      </c>
      <c r="BL276" s="16" t="s">
        <v>123</v>
      </c>
      <c r="BM276" s="207" t="s">
        <v>896</v>
      </c>
    </row>
    <row r="277" s="2" customFormat="1" ht="33" customHeight="1">
      <c r="A277" s="37"/>
      <c r="B277" s="38"/>
      <c r="C277" s="195" t="s">
        <v>897</v>
      </c>
      <c r="D277" s="195" t="s">
        <v>118</v>
      </c>
      <c r="E277" s="196" t="s">
        <v>898</v>
      </c>
      <c r="F277" s="197" t="s">
        <v>899</v>
      </c>
      <c r="G277" s="198" t="s">
        <v>121</v>
      </c>
      <c r="H277" s="199">
        <v>1</v>
      </c>
      <c r="I277" s="200"/>
      <c r="J277" s="201">
        <f>ROUND(I277*H277,2)</f>
        <v>0</v>
      </c>
      <c r="K277" s="197" t="s">
        <v>122</v>
      </c>
      <c r="L277" s="202"/>
      <c r="M277" s="203" t="s">
        <v>21</v>
      </c>
      <c r="N277" s="204" t="s">
        <v>44</v>
      </c>
      <c r="O277" s="83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07" t="s">
        <v>123</v>
      </c>
      <c r="AT277" s="207" t="s">
        <v>118</v>
      </c>
      <c r="AU277" s="207" t="s">
        <v>81</v>
      </c>
      <c r="AY277" s="16" t="s">
        <v>117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6" t="s">
        <v>81</v>
      </c>
      <c r="BK277" s="208">
        <f>ROUND(I277*H277,2)</f>
        <v>0</v>
      </c>
      <c r="BL277" s="16" t="s">
        <v>123</v>
      </c>
      <c r="BM277" s="207" t="s">
        <v>900</v>
      </c>
    </row>
    <row r="278" s="2" customFormat="1" ht="33" customHeight="1">
      <c r="A278" s="37"/>
      <c r="B278" s="38"/>
      <c r="C278" s="195" t="s">
        <v>901</v>
      </c>
      <c r="D278" s="195" t="s">
        <v>118</v>
      </c>
      <c r="E278" s="196" t="s">
        <v>902</v>
      </c>
      <c r="F278" s="197" t="s">
        <v>903</v>
      </c>
      <c r="G278" s="198" t="s">
        <v>121</v>
      </c>
      <c r="H278" s="199">
        <v>1</v>
      </c>
      <c r="I278" s="200"/>
      <c r="J278" s="201">
        <f>ROUND(I278*H278,2)</f>
        <v>0</v>
      </c>
      <c r="K278" s="197" t="s">
        <v>122</v>
      </c>
      <c r="L278" s="202"/>
      <c r="M278" s="203" t="s">
        <v>21</v>
      </c>
      <c r="N278" s="204" t="s">
        <v>44</v>
      </c>
      <c r="O278" s="83"/>
      <c r="P278" s="205">
        <f>O278*H278</f>
        <v>0</v>
      </c>
      <c r="Q278" s="205">
        <v>0</v>
      </c>
      <c r="R278" s="205">
        <f>Q278*H278</f>
        <v>0</v>
      </c>
      <c r="S278" s="205">
        <v>0</v>
      </c>
      <c r="T278" s="20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07" t="s">
        <v>123</v>
      </c>
      <c r="AT278" s="207" t="s">
        <v>118</v>
      </c>
      <c r="AU278" s="207" t="s">
        <v>81</v>
      </c>
      <c r="AY278" s="16" t="s">
        <v>117</v>
      </c>
      <c r="BE278" s="208">
        <f>IF(N278="základní",J278,0)</f>
        <v>0</v>
      </c>
      <c r="BF278" s="208">
        <f>IF(N278="snížená",J278,0)</f>
        <v>0</v>
      </c>
      <c r="BG278" s="208">
        <f>IF(N278="zákl. přenesená",J278,0)</f>
        <v>0</v>
      </c>
      <c r="BH278" s="208">
        <f>IF(N278="sníž. přenesená",J278,0)</f>
        <v>0</v>
      </c>
      <c r="BI278" s="208">
        <f>IF(N278="nulová",J278,0)</f>
        <v>0</v>
      </c>
      <c r="BJ278" s="16" t="s">
        <v>81</v>
      </c>
      <c r="BK278" s="208">
        <f>ROUND(I278*H278,2)</f>
        <v>0</v>
      </c>
      <c r="BL278" s="16" t="s">
        <v>123</v>
      </c>
      <c r="BM278" s="207" t="s">
        <v>904</v>
      </c>
    </row>
    <row r="279" s="2" customFormat="1" ht="33" customHeight="1">
      <c r="A279" s="37"/>
      <c r="B279" s="38"/>
      <c r="C279" s="195" t="s">
        <v>905</v>
      </c>
      <c r="D279" s="195" t="s">
        <v>118</v>
      </c>
      <c r="E279" s="196" t="s">
        <v>906</v>
      </c>
      <c r="F279" s="197" t="s">
        <v>907</v>
      </c>
      <c r="G279" s="198" t="s">
        <v>121</v>
      </c>
      <c r="H279" s="199">
        <v>1</v>
      </c>
      <c r="I279" s="200"/>
      <c r="J279" s="201">
        <f>ROUND(I279*H279,2)</f>
        <v>0</v>
      </c>
      <c r="K279" s="197" t="s">
        <v>122</v>
      </c>
      <c r="L279" s="202"/>
      <c r="M279" s="203" t="s">
        <v>21</v>
      </c>
      <c r="N279" s="204" t="s">
        <v>44</v>
      </c>
      <c r="O279" s="83"/>
      <c r="P279" s="205">
        <f>O279*H279</f>
        <v>0</v>
      </c>
      <c r="Q279" s="205">
        <v>0</v>
      </c>
      <c r="R279" s="205">
        <f>Q279*H279</f>
        <v>0</v>
      </c>
      <c r="S279" s="205">
        <v>0</v>
      </c>
      <c r="T279" s="206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07" t="s">
        <v>123</v>
      </c>
      <c r="AT279" s="207" t="s">
        <v>118</v>
      </c>
      <c r="AU279" s="207" t="s">
        <v>81</v>
      </c>
      <c r="AY279" s="16" t="s">
        <v>117</v>
      </c>
      <c r="BE279" s="208">
        <f>IF(N279="základní",J279,0)</f>
        <v>0</v>
      </c>
      <c r="BF279" s="208">
        <f>IF(N279="snížená",J279,0)</f>
        <v>0</v>
      </c>
      <c r="BG279" s="208">
        <f>IF(N279="zákl. přenesená",J279,0)</f>
        <v>0</v>
      </c>
      <c r="BH279" s="208">
        <f>IF(N279="sníž. přenesená",J279,0)</f>
        <v>0</v>
      </c>
      <c r="BI279" s="208">
        <f>IF(N279="nulová",J279,0)</f>
        <v>0</v>
      </c>
      <c r="BJ279" s="16" t="s">
        <v>81</v>
      </c>
      <c r="BK279" s="208">
        <f>ROUND(I279*H279,2)</f>
        <v>0</v>
      </c>
      <c r="BL279" s="16" t="s">
        <v>123</v>
      </c>
      <c r="BM279" s="207" t="s">
        <v>908</v>
      </c>
    </row>
    <row r="280" s="2" customFormat="1" ht="37.8" customHeight="1">
      <c r="A280" s="37"/>
      <c r="B280" s="38"/>
      <c r="C280" s="195" t="s">
        <v>909</v>
      </c>
      <c r="D280" s="195" t="s">
        <v>118</v>
      </c>
      <c r="E280" s="196" t="s">
        <v>910</v>
      </c>
      <c r="F280" s="197" t="s">
        <v>911</v>
      </c>
      <c r="G280" s="198" t="s">
        <v>121</v>
      </c>
      <c r="H280" s="199">
        <v>1</v>
      </c>
      <c r="I280" s="200"/>
      <c r="J280" s="201">
        <f>ROUND(I280*H280,2)</f>
        <v>0</v>
      </c>
      <c r="K280" s="197" t="s">
        <v>122</v>
      </c>
      <c r="L280" s="202"/>
      <c r="M280" s="203" t="s">
        <v>21</v>
      </c>
      <c r="N280" s="204" t="s">
        <v>44</v>
      </c>
      <c r="O280" s="83"/>
      <c r="P280" s="205">
        <f>O280*H280</f>
        <v>0</v>
      </c>
      <c r="Q280" s="205">
        <v>0</v>
      </c>
      <c r="R280" s="205">
        <f>Q280*H280</f>
        <v>0</v>
      </c>
      <c r="S280" s="205">
        <v>0</v>
      </c>
      <c r="T280" s="20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07" t="s">
        <v>123</v>
      </c>
      <c r="AT280" s="207" t="s">
        <v>118</v>
      </c>
      <c r="AU280" s="207" t="s">
        <v>81</v>
      </c>
      <c r="AY280" s="16" t="s">
        <v>117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6" t="s">
        <v>81</v>
      </c>
      <c r="BK280" s="208">
        <f>ROUND(I280*H280,2)</f>
        <v>0</v>
      </c>
      <c r="BL280" s="16" t="s">
        <v>123</v>
      </c>
      <c r="BM280" s="207" t="s">
        <v>912</v>
      </c>
    </row>
    <row r="281" s="2" customFormat="1" ht="33" customHeight="1">
      <c r="A281" s="37"/>
      <c r="B281" s="38"/>
      <c r="C281" s="195" t="s">
        <v>913</v>
      </c>
      <c r="D281" s="195" t="s">
        <v>118</v>
      </c>
      <c r="E281" s="196" t="s">
        <v>914</v>
      </c>
      <c r="F281" s="197" t="s">
        <v>915</v>
      </c>
      <c r="G281" s="198" t="s">
        <v>121</v>
      </c>
      <c r="H281" s="199">
        <v>1</v>
      </c>
      <c r="I281" s="200"/>
      <c r="J281" s="201">
        <f>ROUND(I281*H281,2)</f>
        <v>0</v>
      </c>
      <c r="K281" s="197" t="s">
        <v>122</v>
      </c>
      <c r="L281" s="202"/>
      <c r="M281" s="203" t="s">
        <v>21</v>
      </c>
      <c r="N281" s="204" t="s">
        <v>44</v>
      </c>
      <c r="O281" s="83"/>
      <c r="P281" s="205">
        <f>O281*H281</f>
        <v>0</v>
      </c>
      <c r="Q281" s="205">
        <v>0</v>
      </c>
      <c r="R281" s="205">
        <f>Q281*H281</f>
        <v>0</v>
      </c>
      <c r="S281" s="205">
        <v>0</v>
      </c>
      <c r="T281" s="206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07" t="s">
        <v>123</v>
      </c>
      <c r="AT281" s="207" t="s">
        <v>118</v>
      </c>
      <c r="AU281" s="207" t="s">
        <v>81</v>
      </c>
      <c r="AY281" s="16" t="s">
        <v>117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6" t="s">
        <v>81</v>
      </c>
      <c r="BK281" s="208">
        <f>ROUND(I281*H281,2)</f>
        <v>0</v>
      </c>
      <c r="BL281" s="16" t="s">
        <v>123</v>
      </c>
      <c r="BM281" s="207" t="s">
        <v>916</v>
      </c>
    </row>
    <row r="282" s="2" customFormat="1" ht="37.8" customHeight="1">
      <c r="A282" s="37"/>
      <c r="B282" s="38"/>
      <c r="C282" s="195" t="s">
        <v>917</v>
      </c>
      <c r="D282" s="195" t="s">
        <v>118</v>
      </c>
      <c r="E282" s="196" t="s">
        <v>918</v>
      </c>
      <c r="F282" s="197" t="s">
        <v>919</v>
      </c>
      <c r="G282" s="198" t="s">
        <v>121</v>
      </c>
      <c r="H282" s="199">
        <v>1</v>
      </c>
      <c r="I282" s="200"/>
      <c r="J282" s="201">
        <f>ROUND(I282*H282,2)</f>
        <v>0</v>
      </c>
      <c r="K282" s="197" t="s">
        <v>122</v>
      </c>
      <c r="L282" s="202"/>
      <c r="M282" s="203" t="s">
        <v>21</v>
      </c>
      <c r="N282" s="204" t="s">
        <v>44</v>
      </c>
      <c r="O282" s="83"/>
      <c r="P282" s="205">
        <f>O282*H282</f>
        <v>0</v>
      </c>
      <c r="Q282" s="205">
        <v>0</v>
      </c>
      <c r="R282" s="205">
        <f>Q282*H282</f>
        <v>0</v>
      </c>
      <c r="S282" s="205">
        <v>0</v>
      </c>
      <c r="T282" s="20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07" t="s">
        <v>123</v>
      </c>
      <c r="AT282" s="207" t="s">
        <v>118</v>
      </c>
      <c r="AU282" s="207" t="s">
        <v>81</v>
      </c>
      <c r="AY282" s="16" t="s">
        <v>117</v>
      </c>
      <c r="BE282" s="208">
        <f>IF(N282="základní",J282,0)</f>
        <v>0</v>
      </c>
      <c r="BF282" s="208">
        <f>IF(N282="snížená",J282,0)</f>
        <v>0</v>
      </c>
      <c r="BG282" s="208">
        <f>IF(N282="zákl. přenesená",J282,0)</f>
        <v>0</v>
      </c>
      <c r="BH282" s="208">
        <f>IF(N282="sníž. přenesená",J282,0)</f>
        <v>0</v>
      </c>
      <c r="BI282" s="208">
        <f>IF(N282="nulová",J282,0)</f>
        <v>0</v>
      </c>
      <c r="BJ282" s="16" t="s">
        <v>81</v>
      </c>
      <c r="BK282" s="208">
        <f>ROUND(I282*H282,2)</f>
        <v>0</v>
      </c>
      <c r="BL282" s="16" t="s">
        <v>123</v>
      </c>
      <c r="BM282" s="207" t="s">
        <v>920</v>
      </c>
    </row>
    <row r="283" s="2" customFormat="1" ht="37.8" customHeight="1">
      <c r="A283" s="37"/>
      <c r="B283" s="38"/>
      <c r="C283" s="195" t="s">
        <v>921</v>
      </c>
      <c r="D283" s="195" t="s">
        <v>118</v>
      </c>
      <c r="E283" s="196" t="s">
        <v>922</v>
      </c>
      <c r="F283" s="197" t="s">
        <v>923</v>
      </c>
      <c r="G283" s="198" t="s">
        <v>121</v>
      </c>
      <c r="H283" s="199">
        <v>1</v>
      </c>
      <c r="I283" s="200"/>
      <c r="J283" s="201">
        <f>ROUND(I283*H283,2)</f>
        <v>0</v>
      </c>
      <c r="K283" s="197" t="s">
        <v>122</v>
      </c>
      <c r="L283" s="202"/>
      <c r="M283" s="203" t="s">
        <v>21</v>
      </c>
      <c r="N283" s="204" t="s">
        <v>44</v>
      </c>
      <c r="O283" s="83"/>
      <c r="P283" s="205">
        <f>O283*H283</f>
        <v>0</v>
      </c>
      <c r="Q283" s="205">
        <v>0</v>
      </c>
      <c r="R283" s="205">
        <f>Q283*H283</f>
        <v>0</v>
      </c>
      <c r="S283" s="205">
        <v>0</v>
      </c>
      <c r="T283" s="20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07" t="s">
        <v>123</v>
      </c>
      <c r="AT283" s="207" t="s">
        <v>118</v>
      </c>
      <c r="AU283" s="207" t="s">
        <v>81</v>
      </c>
      <c r="AY283" s="16" t="s">
        <v>117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6" t="s">
        <v>81</v>
      </c>
      <c r="BK283" s="208">
        <f>ROUND(I283*H283,2)</f>
        <v>0</v>
      </c>
      <c r="BL283" s="16" t="s">
        <v>123</v>
      </c>
      <c r="BM283" s="207" t="s">
        <v>924</v>
      </c>
    </row>
    <row r="284" s="2" customFormat="1" ht="24.15" customHeight="1">
      <c r="A284" s="37"/>
      <c r="B284" s="38"/>
      <c r="C284" s="195" t="s">
        <v>925</v>
      </c>
      <c r="D284" s="195" t="s">
        <v>118</v>
      </c>
      <c r="E284" s="196" t="s">
        <v>926</v>
      </c>
      <c r="F284" s="197" t="s">
        <v>927</v>
      </c>
      <c r="G284" s="198" t="s">
        <v>121</v>
      </c>
      <c r="H284" s="199">
        <v>1</v>
      </c>
      <c r="I284" s="200"/>
      <c r="J284" s="201">
        <f>ROUND(I284*H284,2)</f>
        <v>0</v>
      </c>
      <c r="K284" s="197" t="s">
        <v>122</v>
      </c>
      <c r="L284" s="202"/>
      <c r="M284" s="203" t="s">
        <v>21</v>
      </c>
      <c r="N284" s="204" t="s">
        <v>44</v>
      </c>
      <c r="O284" s="83"/>
      <c r="P284" s="205">
        <f>O284*H284</f>
        <v>0</v>
      </c>
      <c r="Q284" s="205">
        <v>0</v>
      </c>
      <c r="R284" s="205">
        <f>Q284*H284</f>
        <v>0</v>
      </c>
      <c r="S284" s="205">
        <v>0</v>
      </c>
      <c r="T284" s="20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07" t="s">
        <v>123</v>
      </c>
      <c r="AT284" s="207" t="s">
        <v>118</v>
      </c>
      <c r="AU284" s="207" t="s">
        <v>81</v>
      </c>
      <c r="AY284" s="16" t="s">
        <v>117</v>
      </c>
      <c r="BE284" s="208">
        <f>IF(N284="základní",J284,0)</f>
        <v>0</v>
      </c>
      <c r="BF284" s="208">
        <f>IF(N284="snížená",J284,0)</f>
        <v>0</v>
      </c>
      <c r="BG284" s="208">
        <f>IF(N284="zákl. přenesená",J284,0)</f>
        <v>0</v>
      </c>
      <c r="BH284" s="208">
        <f>IF(N284="sníž. přenesená",J284,0)</f>
        <v>0</v>
      </c>
      <c r="BI284" s="208">
        <f>IF(N284="nulová",J284,0)</f>
        <v>0</v>
      </c>
      <c r="BJ284" s="16" t="s">
        <v>81</v>
      </c>
      <c r="BK284" s="208">
        <f>ROUND(I284*H284,2)</f>
        <v>0</v>
      </c>
      <c r="BL284" s="16" t="s">
        <v>123</v>
      </c>
      <c r="BM284" s="207" t="s">
        <v>928</v>
      </c>
    </row>
    <row r="285" s="2" customFormat="1" ht="24.15" customHeight="1">
      <c r="A285" s="37"/>
      <c r="B285" s="38"/>
      <c r="C285" s="195" t="s">
        <v>929</v>
      </c>
      <c r="D285" s="195" t="s">
        <v>118</v>
      </c>
      <c r="E285" s="196" t="s">
        <v>930</v>
      </c>
      <c r="F285" s="197" t="s">
        <v>931</v>
      </c>
      <c r="G285" s="198" t="s">
        <v>121</v>
      </c>
      <c r="H285" s="199">
        <v>1</v>
      </c>
      <c r="I285" s="200"/>
      <c r="J285" s="201">
        <f>ROUND(I285*H285,2)</f>
        <v>0</v>
      </c>
      <c r="K285" s="197" t="s">
        <v>122</v>
      </c>
      <c r="L285" s="202"/>
      <c r="M285" s="203" t="s">
        <v>21</v>
      </c>
      <c r="N285" s="204" t="s">
        <v>44</v>
      </c>
      <c r="O285" s="83"/>
      <c r="P285" s="205">
        <f>O285*H285</f>
        <v>0</v>
      </c>
      <c r="Q285" s="205">
        <v>0</v>
      </c>
      <c r="R285" s="205">
        <f>Q285*H285</f>
        <v>0</v>
      </c>
      <c r="S285" s="205">
        <v>0</v>
      </c>
      <c r="T285" s="20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07" t="s">
        <v>123</v>
      </c>
      <c r="AT285" s="207" t="s">
        <v>118</v>
      </c>
      <c r="AU285" s="207" t="s">
        <v>81</v>
      </c>
      <c r="AY285" s="16" t="s">
        <v>117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6" t="s">
        <v>81</v>
      </c>
      <c r="BK285" s="208">
        <f>ROUND(I285*H285,2)</f>
        <v>0</v>
      </c>
      <c r="BL285" s="16" t="s">
        <v>123</v>
      </c>
      <c r="BM285" s="207" t="s">
        <v>932</v>
      </c>
    </row>
    <row r="286" s="2" customFormat="1" ht="37.8" customHeight="1">
      <c r="A286" s="37"/>
      <c r="B286" s="38"/>
      <c r="C286" s="195" t="s">
        <v>933</v>
      </c>
      <c r="D286" s="195" t="s">
        <v>118</v>
      </c>
      <c r="E286" s="196" t="s">
        <v>934</v>
      </c>
      <c r="F286" s="197" t="s">
        <v>935</v>
      </c>
      <c r="G286" s="198" t="s">
        <v>121</v>
      </c>
      <c r="H286" s="199">
        <v>1</v>
      </c>
      <c r="I286" s="200"/>
      <c r="J286" s="201">
        <f>ROUND(I286*H286,2)</f>
        <v>0</v>
      </c>
      <c r="K286" s="197" t="s">
        <v>122</v>
      </c>
      <c r="L286" s="202"/>
      <c r="M286" s="203" t="s">
        <v>21</v>
      </c>
      <c r="N286" s="204" t="s">
        <v>44</v>
      </c>
      <c r="O286" s="83"/>
      <c r="P286" s="205">
        <f>O286*H286</f>
        <v>0</v>
      </c>
      <c r="Q286" s="205">
        <v>0</v>
      </c>
      <c r="R286" s="205">
        <f>Q286*H286</f>
        <v>0</v>
      </c>
      <c r="S286" s="205">
        <v>0</v>
      </c>
      <c r="T286" s="206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07" t="s">
        <v>123</v>
      </c>
      <c r="AT286" s="207" t="s">
        <v>118</v>
      </c>
      <c r="AU286" s="207" t="s">
        <v>81</v>
      </c>
      <c r="AY286" s="16" t="s">
        <v>117</v>
      </c>
      <c r="BE286" s="208">
        <f>IF(N286="základní",J286,0)</f>
        <v>0</v>
      </c>
      <c r="BF286" s="208">
        <f>IF(N286="snížená",J286,0)</f>
        <v>0</v>
      </c>
      <c r="BG286" s="208">
        <f>IF(N286="zákl. přenesená",J286,0)</f>
        <v>0</v>
      </c>
      <c r="BH286" s="208">
        <f>IF(N286="sníž. přenesená",J286,0)</f>
        <v>0</v>
      </c>
      <c r="BI286" s="208">
        <f>IF(N286="nulová",J286,0)</f>
        <v>0</v>
      </c>
      <c r="BJ286" s="16" t="s">
        <v>81</v>
      </c>
      <c r="BK286" s="208">
        <f>ROUND(I286*H286,2)</f>
        <v>0</v>
      </c>
      <c r="BL286" s="16" t="s">
        <v>123</v>
      </c>
      <c r="BM286" s="207" t="s">
        <v>936</v>
      </c>
    </row>
    <row r="287" s="2" customFormat="1" ht="24.15" customHeight="1">
      <c r="A287" s="37"/>
      <c r="B287" s="38"/>
      <c r="C287" s="195" t="s">
        <v>937</v>
      </c>
      <c r="D287" s="195" t="s">
        <v>118</v>
      </c>
      <c r="E287" s="196" t="s">
        <v>938</v>
      </c>
      <c r="F287" s="197" t="s">
        <v>939</v>
      </c>
      <c r="G287" s="198" t="s">
        <v>121</v>
      </c>
      <c r="H287" s="199">
        <v>1</v>
      </c>
      <c r="I287" s="200"/>
      <c r="J287" s="201">
        <f>ROUND(I287*H287,2)</f>
        <v>0</v>
      </c>
      <c r="K287" s="197" t="s">
        <v>122</v>
      </c>
      <c r="L287" s="202"/>
      <c r="M287" s="203" t="s">
        <v>21</v>
      </c>
      <c r="N287" s="204" t="s">
        <v>44</v>
      </c>
      <c r="O287" s="83"/>
      <c r="P287" s="205">
        <f>O287*H287</f>
        <v>0</v>
      </c>
      <c r="Q287" s="205">
        <v>0</v>
      </c>
      <c r="R287" s="205">
        <f>Q287*H287</f>
        <v>0</v>
      </c>
      <c r="S287" s="205">
        <v>0</v>
      </c>
      <c r="T287" s="20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07" t="s">
        <v>123</v>
      </c>
      <c r="AT287" s="207" t="s">
        <v>118</v>
      </c>
      <c r="AU287" s="207" t="s">
        <v>81</v>
      </c>
      <c r="AY287" s="16" t="s">
        <v>117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6" t="s">
        <v>81</v>
      </c>
      <c r="BK287" s="208">
        <f>ROUND(I287*H287,2)</f>
        <v>0</v>
      </c>
      <c r="BL287" s="16" t="s">
        <v>123</v>
      </c>
      <c r="BM287" s="207" t="s">
        <v>940</v>
      </c>
    </row>
    <row r="288" s="2" customFormat="1" ht="24.15" customHeight="1">
      <c r="A288" s="37"/>
      <c r="B288" s="38"/>
      <c r="C288" s="195" t="s">
        <v>941</v>
      </c>
      <c r="D288" s="195" t="s">
        <v>118</v>
      </c>
      <c r="E288" s="196" t="s">
        <v>942</v>
      </c>
      <c r="F288" s="197" t="s">
        <v>943</v>
      </c>
      <c r="G288" s="198" t="s">
        <v>627</v>
      </c>
      <c r="H288" s="199">
        <v>1</v>
      </c>
      <c r="I288" s="200"/>
      <c r="J288" s="201">
        <f>ROUND(I288*H288,2)</f>
        <v>0</v>
      </c>
      <c r="K288" s="197" t="s">
        <v>122</v>
      </c>
      <c r="L288" s="202"/>
      <c r="M288" s="203" t="s">
        <v>21</v>
      </c>
      <c r="N288" s="204" t="s">
        <v>44</v>
      </c>
      <c r="O288" s="83"/>
      <c r="P288" s="205">
        <f>O288*H288</f>
        <v>0</v>
      </c>
      <c r="Q288" s="205">
        <v>0</v>
      </c>
      <c r="R288" s="205">
        <f>Q288*H288</f>
        <v>0</v>
      </c>
      <c r="S288" s="205">
        <v>0</v>
      </c>
      <c r="T288" s="206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07" t="s">
        <v>123</v>
      </c>
      <c r="AT288" s="207" t="s">
        <v>118</v>
      </c>
      <c r="AU288" s="207" t="s">
        <v>81</v>
      </c>
      <c r="AY288" s="16" t="s">
        <v>117</v>
      </c>
      <c r="BE288" s="208">
        <f>IF(N288="základní",J288,0)</f>
        <v>0</v>
      </c>
      <c r="BF288" s="208">
        <f>IF(N288="snížená",J288,0)</f>
        <v>0</v>
      </c>
      <c r="BG288" s="208">
        <f>IF(N288="zákl. přenesená",J288,0)</f>
        <v>0</v>
      </c>
      <c r="BH288" s="208">
        <f>IF(N288="sníž. přenesená",J288,0)</f>
        <v>0</v>
      </c>
      <c r="BI288" s="208">
        <f>IF(N288="nulová",J288,0)</f>
        <v>0</v>
      </c>
      <c r="BJ288" s="16" t="s">
        <v>81</v>
      </c>
      <c r="BK288" s="208">
        <f>ROUND(I288*H288,2)</f>
        <v>0</v>
      </c>
      <c r="BL288" s="16" t="s">
        <v>123</v>
      </c>
      <c r="BM288" s="207" t="s">
        <v>944</v>
      </c>
    </row>
    <row r="289" s="2" customFormat="1" ht="37.8" customHeight="1">
      <c r="A289" s="37"/>
      <c r="B289" s="38"/>
      <c r="C289" s="195" t="s">
        <v>945</v>
      </c>
      <c r="D289" s="195" t="s">
        <v>118</v>
      </c>
      <c r="E289" s="196" t="s">
        <v>946</v>
      </c>
      <c r="F289" s="197" t="s">
        <v>947</v>
      </c>
      <c r="G289" s="198" t="s">
        <v>121</v>
      </c>
      <c r="H289" s="199">
        <v>1</v>
      </c>
      <c r="I289" s="200"/>
      <c r="J289" s="201">
        <f>ROUND(I289*H289,2)</f>
        <v>0</v>
      </c>
      <c r="K289" s="197" t="s">
        <v>122</v>
      </c>
      <c r="L289" s="202"/>
      <c r="M289" s="203" t="s">
        <v>21</v>
      </c>
      <c r="N289" s="204" t="s">
        <v>44</v>
      </c>
      <c r="O289" s="83"/>
      <c r="P289" s="205">
        <f>O289*H289</f>
        <v>0</v>
      </c>
      <c r="Q289" s="205">
        <v>0</v>
      </c>
      <c r="R289" s="205">
        <f>Q289*H289</f>
        <v>0</v>
      </c>
      <c r="S289" s="205">
        <v>0</v>
      </c>
      <c r="T289" s="20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07" t="s">
        <v>123</v>
      </c>
      <c r="AT289" s="207" t="s">
        <v>118</v>
      </c>
      <c r="AU289" s="207" t="s">
        <v>81</v>
      </c>
      <c r="AY289" s="16" t="s">
        <v>117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6" t="s">
        <v>81</v>
      </c>
      <c r="BK289" s="208">
        <f>ROUND(I289*H289,2)</f>
        <v>0</v>
      </c>
      <c r="BL289" s="16" t="s">
        <v>123</v>
      </c>
      <c r="BM289" s="207" t="s">
        <v>948</v>
      </c>
    </row>
    <row r="290" s="2" customFormat="1" ht="24.15" customHeight="1">
      <c r="A290" s="37"/>
      <c r="B290" s="38"/>
      <c r="C290" s="195" t="s">
        <v>949</v>
      </c>
      <c r="D290" s="195" t="s">
        <v>118</v>
      </c>
      <c r="E290" s="196" t="s">
        <v>950</v>
      </c>
      <c r="F290" s="197" t="s">
        <v>951</v>
      </c>
      <c r="G290" s="198" t="s">
        <v>121</v>
      </c>
      <c r="H290" s="199">
        <v>1</v>
      </c>
      <c r="I290" s="200"/>
      <c r="J290" s="201">
        <f>ROUND(I290*H290,2)</f>
        <v>0</v>
      </c>
      <c r="K290" s="197" t="s">
        <v>122</v>
      </c>
      <c r="L290" s="202"/>
      <c r="M290" s="203" t="s">
        <v>21</v>
      </c>
      <c r="N290" s="204" t="s">
        <v>44</v>
      </c>
      <c r="O290" s="83"/>
      <c r="P290" s="205">
        <f>O290*H290</f>
        <v>0</v>
      </c>
      <c r="Q290" s="205">
        <v>0</v>
      </c>
      <c r="R290" s="205">
        <f>Q290*H290</f>
        <v>0</v>
      </c>
      <c r="S290" s="205">
        <v>0</v>
      </c>
      <c r="T290" s="206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07" t="s">
        <v>123</v>
      </c>
      <c r="AT290" s="207" t="s">
        <v>118</v>
      </c>
      <c r="AU290" s="207" t="s">
        <v>81</v>
      </c>
      <c r="AY290" s="16" t="s">
        <v>117</v>
      </c>
      <c r="BE290" s="208">
        <f>IF(N290="základní",J290,0)</f>
        <v>0</v>
      </c>
      <c r="BF290" s="208">
        <f>IF(N290="snížená",J290,0)</f>
        <v>0</v>
      </c>
      <c r="BG290" s="208">
        <f>IF(N290="zákl. přenesená",J290,0)</f>
        <v>0</v>
      </c>
      <c r="BH290" s="208">
        <f>IF(N290="sníž. přenesená",J290,0)</f>
        <v>0</v>
      </c>
      <c r="BI290" s="208">
        <f>IF(N290="nulová",J290,0)</f>
        <v>0</v>
      </c>
      <c r="BJ290" s="16" t="s">
        <v>81</v>
      </c>
      <c r="BK290" s="208">
        <f>ROUND(I290*H290,2)</f>
        <v>0</v>
      </c>
      <c r="BL290" s="16" t="s">
        <v>123</v>
      </c>
      <c r="BM290" s="207" t="s">
        <v>952</v>
      </c>
    </row>
    <row r="291" s="2" customFormat="1" ht="24.15" customHeight="1">
      <c r="A291" s="37"/>
      <c r="B291" s="38"/>
      <c r="C291" s="195" t="s">
        <v>953</v>
      </c>
      <c r="D291" s="195" t="s">
        <v>118</v>
      </c>
      <c r="E291" s="196" t="s">
        <v>954</v>
      </c>
      <c r="F291" s="197" t="s">
        <v>955</v>
      </c>
      <c r="G291" s="198" t="s">
        <v>121</v>
      </c>
      <c r="H291" s="199">
        <v>1</v>
      </c>
      <c r="I291" s="200"/>
      <c r="J291" s="201">
        <f>ROUND(I291*H291,2)</f>
        <v>0</v>
      </c>
      <c r="K291" s="197" t="s">
        <v>122</v>
      </c>
      <c r="L291" s="202"/>
      <c r="M291" s="203" t="s">
        <v>21</v>
      </c>
      <c r="N291" s="204" t="s">
        <v>44</v>
      </c>
      <c r="O291" s="83"/>
      <c r="P291" s="205">
        <f>O291*H291</f>
        <v>0</v>
      </c>
      <c r="Q291" s="205">
        <v>0</v>
      </c>
      <c r="R291" s="205">
        <f>Q291*H291</f>
        <v>0</v>
      </c>
      <c r="S291" s="205">
        <v>0</v>
      </c>
      <c r="T291" s="206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07" t="s">
        <v>123</v>
      </c>
      <c r="AT291" s="207" t="s">
        <v>118</v>
      </c>
      <c r="AU291" s="207" t="s">
        <v>81</v>
      </c>
      <c r="AY291" s="16" t="s">
        <v>117</v>
      </c>
      <c r="BE291" s="208">
        <f>IF(N291="základní",J291,0)</f>
        <v>0</v>
      </c>
      <c r="BF291" s="208">
        <f>IF(N291="snížená",J291,0)</f>
        <v>0</v>
      </c>
      <c r="BG291" s="208">
        <f>IF(N291="zákl. přenesená",J291,0)</f>
        <v>0</v>
      </c>
      <c r="BH291" s="208">
        <f>IF(N291="sníž. přenesená",J291,0)</f>
        <v>0</v>
      </c>
      <c r="BI291" s="208">
        <f>IF(N291="nulová",J291,0)</f>
        <v>0</v>
      </c>
      <c r="BJ291" s="16" t="s">
        <v>81</v>
      </c>
      <c r="BK291" s="208">
        <f>ROUND(I291*H291,2)</f>
        <v>0</v>
      </c>
      <c r="BL291" s="16" t="s">
        <v>123</v>
      </c>
      <c r="BM291" s="207" t="s">
        <v>956</v>
      </c>
    </row>
    <row r="292" s="2" customFormat="1" ht="24.15" customHeight="1">
      <c r="A292" s="37"/>
      <c r="B292" s="38"/>
      <c r="C292" s="195" t="s">
        <v>957</v>
      </c>
      <c r="D292" s="195" t="s">
        <v>118</v>
      </c>
      <c r="E292" s="196" t="s">
        <v>958</v>
      </c>
      <c r="F292" s="197" t="s">
        <v>959</v>
      </c>
      <c r="G292" s="198" t="s">
        <v>627</v>
      </c>
      <c r="H292" s="199">
        <v>1</v>
      </c>
      <c r="I292" s="200"/>
      <c r="J292" s="201">
        <f>ROUND(I292*H292,2)</f>
        <v>0</v>
      </c>
      <c r="K292" s="197" t="s">
        <v>122</v>
      </c>
      <c r="L292" s="202"/>
      <c r="M292" s="203" t="s">
        <v>21</v>
      </c>
      <c r="N292" s="204" t="s">
        <v>44</v>
      </c>
      <c r="O292" s="83"/>
      <c r="P292" s="205">
        <f>O292*H292</f>
        <v>0</v>
      </c>
      <c r="Q292" s="205">
        <v>0</v>
      </c>
      <c r="R292" s="205">
        <f>Q292*H292</f>
        <v>0</v>
      </c>
      <c r="S292" s="205">
        <v>0</v>
      </c>
      <c r="T292" s="20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07" t="s">
        <v>123</v>
      </c>
      <c r="AT292" s="207" t="s">
        <v>118</v>
      </c>
      <c r="AU292" s="207" t="s">
        <v>81</v>
      </c>
      <c r="AY292" s="16" t="s">
        <v>117</v>
      </c>
      <c r="BE292" s="208">
        <f>IF(N292="základní",J292,0)</f>
        <v>0</v>
      </c>
      <c r="BF292" s="208">
        <f>IF(N292="snížená",J292,0)</f>
        <v>0</v>
      </c>
      <c r="BG292" s="208">
        <f>IF(N292="zákl. přenesená",J292,0)</f>
        <v>0</v>
      </c>
      <c r="BH292" s="208">
        <f>IF(N292="sníž. přenesená",J292,0)</f>
        <v>0</v>
      </c>
      <c r="BI292" s="208">
        <f>IF(N292="nulová",J292,0)</f>
        <v>0</v>
      </c>
      <c r="BJ292" s="16" t="s">
        <v>81</v>
      </c>
      <c r="BK292" s="208">
        <f>ROUND(I292*H292,2)</f>
        <v>0</v>
      </c>
      <c r="BL292" s="16" t="s">
        <v>123</v>
      </c>
      <c r="BM292" s="207" t="s">
        <v>960</v>
      </c>
    </row>
    <row r="293" s="2" customFormat="1" ht="24.15" customHeight="1">
      <c r="A293" s="37"/>
      <c r="B293" s="38"/>
      <c r="C293" s="195" t="s">
        <v>961</v>
      </c>
      <c r="D293" s="195" t="s">
        <v>118</v>
      </c>
      <c r="E293" s="196" t="s">
        <v>962</v>
      </c>
      <c r="F293" s="197" t="s">
        <v>963</v>
      </c>
      <c r="G293" s="198" t="s">
        <v>627</v>
      </c>
      <c r="H293" s="199">
        <v>1</v>
      </c>
      <c r="I293" s="200"/>
      <c r="J293" s="201">
        <f>ROUND(I293*H293,2)</f>
        <v>0</v>
      </c>
      <c r="K293" s="197" t="s">
        <v>122</v>
      </c>
      <c r="L293" s="202"/>
      <c r="M293" s="203" t="s">
        <v>21</v>
      </c>
      <c r="N293" s="204" t="s">
        <v>44</v>
      </c>
      <c r="O293" s="83"/>
      <c r="P293" s="205">
        <f>O293*H293</f>
        <v>0</v>
      </c>
      <c r="Q293" s="205">
        <v>0</v>
      </c>
      <c r="R293" s="205">
        <f>Q293*H293</f>
        <v>0</v>
      </c>
      <c r="S293" s="205">
        <v>0</v>
      </c>
      <c r="T293" s="206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07" t="s">
        <v>123</v>
      </c>
      <c r="AT293" s="207" t="s">
        <v>118</v>
      </c>
      <c r="AU293" s="207" t="s">
        <v>81</v>
      </c>
      <c r="AY293" s="16" t="s">
        <v>117</v>
      </c>
      <c r="BE293" s="208">
        <f>IF(N293="základní",J293,0)</f>
        <v>0</v>
      </c>
      <c r="BF293" s="208">
        <f>IF(N293="snížená",J293,0)</f>
        <v>0</v>
      </c>
      <c r="BG293" s="208">
        <f>IF(N293="zákl. přenesená",J293,0)</f>
        <v>0</v>
      </c>
      <c r="BH293" s="208">
        <f>IF(N293="sníž. přenesená",J293,0)</f>
        <v>0</v>
      </c>
      <c r="BI293" s="208">
        <f>IF(N293="nulová",J293,0)</f>
        <v>0</v>
      </c>
      <c r="BJ293" s="16" t="s">
        <v>81</v>
      </c>
      <c r="BK293" s="208">
        <f>ROUND(I293*H293,2)</f>
        <v>0</v>
      </c>
      <c r="BL293" s="16" t="s">
        <v>123</v>
      </c>
      <c r="BM293" s="207" t="s">
        <v>964</v>
      </c>
    </row>
    <row r="294" s="2" customFormat="1" ht="33" customHeight="1">
      <c r="A294" s="37"/>
      <c r="B294" s="38"/>
      <c r="C294" s="195" t="s">
        <v>965</v>
      </c>
      <c r="D294" s="195" t="s">
        <v>118</v>
      </c>
      <c r="E294" s="196" t="s">
        <v>966</v>
      </c>
      <c r="F294" s="197" t="s">
        <v>967</v>
      </c>
      <c r="G294" s="198" t="s">
        <v>627</v>
      </c>
      <c r="H294" s="199">
        <v>1</v>
      </c>
      <c r="I294" s="200"/>
      <c r="J294" s="201">
        <f>ROUND(I294*H294,2)</f>
        <v>0</v>
      </c>
      <c r="K294" s="197" t="s">
        <v>122</v>
      </c>
      <c r="L294" s="202"/>
      <c r="M294" s="203" t="s">
        <v>21</v>
      </c>
      <c r="N294" s="204" t="s">
        <v>44</v>
      </c>
      <c r="O294" s="83"/>
      <c r="P294" s="205">
        <f>O294*H294</f>
        <v>0</v>
      </c>
      <c r="Q294" s="205">
        <v>0</v>
      </c>
      <c r="R294" s="205">
        <f>Q294*H294</f>
        <v>0</v>
      </c>
      <c r="S294" s="205">
        <v>0</v>
      </c>
      <c r="T294" s="20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07" t="s">
        <v>123</v>
      </c>
      <c r="AT294" s="207" t="s">
        <v>118</v>
      </c>
      <c r="AU294" s="207" t="s">
        <v>81</v>
      </c>
      <c r="AY294" s="16" t="s">
        <v>117</v>
      </c>
      <c r="BE294" s="208">
        <f>IF(N294="základní",J294,0)</f>
        <v>0</v>
      </c>
      <c r="BF294" s="208">
        <f>IF(N294="snížená",J294,0)</f>
        <v>0</v>
      </c>
      <c r="BG294" s="208">
        <f>IF(N294="zákl. přenesená",J294,0)</f>
        <v>0</v>
      </c>
      <c r="BH294" s="208">
        <f>IF(N294="sníž. přenesená",J294,0)</f>
        <v>0</v>
      </c>
      <c r="BI294" s="208">
        <f>IF(N294="nulová",J294,0)</f>
        <v>0</v>
      </c>
      <c r="BJ294" s="16" t="s">
        <v>81</v>
      </c>
      <c r="BK294" s="208">
        <f>ROUND(I294*H294,2)</f>
        <v>0</v>
      </c>
      <c r="BL294" s="16" t="s">
        <v>123</v>
      </c>
      <c r="BM294" s="207" t="s">
        <v>968</v>
      </c>
    </row>
    <row r="295" s="2" customFormat="1" ht="33" customHeight="1">
      <c r="A295" s="37"/>
      <c r="B295" s="38"/>
      <c r="C295" s="195" t="s">
        <v>969</v>
      </c>
      <c r="D295" s="195" t="s">
        <v>118</v>
      </c>
      <c r="E295" s="196" t="s">
        <v>970</v>
      </c>
      <c r="F295" s="197" t="s">
        <v>971</v>
      </c>
      <c r="G295" s="198" t="s">
        <v>627</v>
      </c>
      <c r="H295" s="199">
        <v>1</v>
      </c>
      <c r="I295" s="200"/>
      <c r="J295" s="201">
        <f>ROUND(I295*H295,2)</f>
        <v>0</v>
      </c>
      <c r="K295" s="197" t="s">
        <v>122</v>
      </c>
      <c r="L295" s="202"/>
      <c r="M295" s="203" t="s">
        <v>21</v>
      </c>
      <c r="N295" s="204" t="s">
        <v>44</v>
      </c>
      <c r="O295" s="83"/>
      <c r="P295" s="205">
        <f>O295*H295</f>
        <v>0</v>
      </c>
      <c r="Q295" s="205">
        <v>0</v>
      </c>
      <c r="R295" s="205">
        <f>Q295*H295</f>
        <v>0</v>
      </c>
      <c r="S295" s="205">
        <v>0</v>
      </c>
      <c r="T295" s="20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07" t="s">
        <v>123</v>
      </c>
      <c r="AT295" s="207" t="s">
        <v>118</v>
      </c>
      <c r="AU295" s="207" t="s">
        <v>81</v>
      </c>
      <c r="AY295" s="16" t="s">
        <v>117</v>
      </c>
      <c r="BE295" s="208">
        <f>IF(N295="základní",J295,0)</f>
        <v>0</v>
      </c>
      <c r="BF295" s="208">
        <f>IF(N295="snížená",J295,0)</f>
        <v>0</v>
      </c>
      <c r="BG295" s="208">
        <f>IF(N295="zákl. přenesená",J295,0)</f>
        <v>0</v>
      </c>
      <c r="BH295" s="208">
        <f>IF(N295="sníž. přenesená",J295,0)</f>
        <v>0</v>
      </c>
      <c r="BI295" s="208">
        <f>IF(N295="nulová",J295,0)</f>
        <v>0</v>
      </c>
      <c r="BJ295" s="16" t="s">
        <v>81</v>
      </c>
      <c r="BK295" s="208">
        <f>ROUND(I295*H295,2)</f>
        <v>0</v>
      </c>
      <c r="BL295" s="16" t="s">
        <v>123</v>
      </c>
      <c r="BM295" s="207" t="s">
        <v>972</v>
      </c>
    </row>
    <row r="296" s="2" customFormat="1" ht="24.15" customHeight="1">
      <c r="A296" s="37"/>
      <c r="B296" s="38"/>
      <c r="C296" s="195" t="s">
        <v>973</v>
      </c>
      <c r="D296" s="195" t="s">
        <v>118</v>
      </c>
      <c r="E296" s="196" t="s">
        <v>974</v>
      </c>
      <c r="F296" s="197" t="s">
        <v>975</v>
      </c>
      <c r="G296" s="198" t="s">
        <v>627</v>
      </c>
      <c r="H296" s="199">
        <v>1</v>
      </c>
      <c r="I296" s="200"/>
      <c r="J296" s="201">
        <f>ROUND(I296*H296,2)</f>
        <v>0</v>
      </c>
      <c r="K296" s="197" t="s">
        <v>122</v>
      </c>
      <c r="L296" s="202"/>
      <c r="M296" s="203" t="s">
        <v>21</v>
      </c>
      <c r="N296" s="204" t="s">
        <v>44</v>
      </c>
      <c r="O296" s="83"/>
      <c r="P296" s="205">
        <f>O296*H296</f>
        <v>0</v>
      </c>
      <c r="Q296" s="205">
        <v>0</v>
      </c>
      <c r="R296" s="205">
        <f>Q296*H296</f>
        <v>0</v>
      </c>
      <c r="S296" s="205">
        <v>0</v>
      </c>
      <c r="T296" s="20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07" t="s">
        <v>123</v>
      </c>
      <c r="AT296" s="207" t="s">
        <v>118</v>
      </c>
      <c r="AU296" s="207" t="s">
        <v>81</v>
      </c>
      <c r="AY296" s="16" t="s">
        <v>117</v>
      </c>
      <c r="BE296" s="208">
        <f>IF(N296="základní",J296,0)</f>
        <v>0</v>
      </c>
      <c r="BF296" s="208">
        <f>IF(N296="snížená",J296,0)</f>
        <v>0</v>
      </c>
      <c r="BG296" s="208">
        <f>IF(N296="zákl. přenesená",J296,0)</f>
        <v>0</v>
      </c>
      <c r="BH296" s="208">
        <f>IF(N296="sníž. přenesená",J296,0)</f>
        <v>0</v>
      </c>
      <c r="BI296" s="208">
        <f>IF(N296="nulová",J296,0)</f>
        <v>0</v>
      </c>
      <c r="BJ296" s="16" t="s">
        <v>81</v>
      </c>
      <c r="BK296" s="208">
        <f>ROUND(I296*H296,2)</f>
        <v>0</v>
      </c>
      <c r="BL296" s="16" t="s">
        <v>123</v>
      </c>
      <c r="BM296" s="207" t="s">
        <v>976</v>
      </c>
    </row>
    <row r="297" s="2" customFormat="1" ht="24.15" customHeight="1">
      <c r="A297" s="37"/>
      <c r="B297" s="38"/>
      <c r="C297" s="195" t="s">
        <v>977</v>
      </c>
      <c r="D297" s="195" t="s">
        <v>118</v>
      </c>
      <c r="E297" s="196" t="s">
        <v>978</v>
      </c>
      <c r="F297" s="197" t="s">
        <v>979</v>
      </c>
      <c r="G297" s="198" t="s">
        <v>627</v>
      </c>
      <c r="H297" s="199">
        <v>1</v>
      </c>
      <c r="I297" s="200"/>
      <c r="J297" s="201">
        <f>ROUND(I297*H297,2)</f>
        <v>0</v>
      </c>
      <c r="K297" s="197" t="s">
        <v>122</v>
      </c>
      <c r="L297" s="202"/>
      <c r="M297" s="203" t="s">
        <v>21</v>
      </c>
      <c r="N297" s="204" t="s">
        <v>44</v>
      </c>
      <c r="O297" s="83"/>
      <c r="P297" s="205">
        <f>O297*H297</f>
        <v>0</v>
      </c>
      <c r="Q297" s="205">
        <v>0</v>
      </c>
      <c r="R297" s="205">
        <f>Q297*H297</f>
        <v>0</v>
      </c>
      <c r="S297" s="205">
        <v>0</v>
      </c>
      <c r="T297" s="206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07" t="s">
        <v>123</v>
      </c>
      <c r="AT297" s="207" t="s">
        <v>118</v>
      </c>
      <c r="AU297" s="207" t="s">
        <v>81</v>
      </c>
      <c r="AY297" s="16" t="s">
        <v>117</v>
      </c>
      <c r="BE297" s="208">
        <f>IF(N297="základní",J297,0)</f>
        <v>0</v>
      </c>
      <c r="BF297" s="208">
        <f>IF(N297="snížená",J297,0)</f>
        <v>0</v>
      </c>
      <c r="BG297" s="208">
        <f>IF(N297="zákl. přenesená",J297,0)</f>
        <v>0</v>
      </c>
      <c r="BH297" s="208">
        <f>IF(N297="sníž. přenesená",J297,0)</f>
        <v>0</v>
      </c>
      <c r="BI297" s="208">
        <f>IF(N297="nulová",J297,0)</f>
        <v>0</v>
      </c>
      <c r="BJ297" s="16" t="s">
        <v>81</v>
      </c>
      <c r="BK297" s="208">
        <f>ROUND(I297*H297,2)</f>
        <v>0</v>
      </c>
      <c r="BL297" s="16" t="s">
        <v>123</v>
      </c>
      <c r="BM297" s="207" t="s">
        <v>980</v>
      </c>
    </row>
    <row r="298" s="2" customFormat="1" ht="24.15" customHeight="1">
      <c r="A298" s="37"/>
      <c r="B298" s="38"/>
      <c r="C298" s="195" t="s">
        <v>981</v>
      </c>
      <c r="D298" s="195" t="s">
        <v>118</v>
      </c>
      <c r="E298" s="196" t="s">
        <v>982</v>
      </c>
      <c r="F298" s="197" t="s">
        <v>983</v>
      </c>
      <c r="G298" s="198" t="s">
        <v>627</v>
      </c>
      <c r="H298" s="199">
        <v>1</v>
      </c>
      <c r="I298" s="200"/>
      <c r="J298" s="201">
        <f>ROUND(I298*H298,2)</f>
        <v>0</v>
      </c>
      <c r="K298" s="197" t="s">
        <v>122</v>
      </c>
      <c r="L298" s="202"/>
      <c r="M298" s="203" t="s">
        <v>21</v>
      </c>
      <c r="N298" s="204" t="s">
        <v>44</v>
      </c>
      <c r="O298" s="83"/>
      <c r="P298" s="205">
        <f>O298*H298</f>
        <v>0</v>
      </c>
      <c r="Q298" s="205">
        <v>0</v>
      </c>
      <c r="R298" s="205">
        <f>Q298*H298</f>
        <v>0</v>
      </c>
      <c r="S298" s="205">
        <v>0</v>
      </c>
      <c r="T298" s="20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07" t="s">
        <v>123</v>
      </c>
      <c r="AT298" s="207" t="s">
        <v>118</v>
      </c>
      <c r="AU298" s="207" t="s">
        <v>81</v>
      </c>
      <c r="AY298" s="16" t="s">
        <v>117</v>
      </c>
      <c r="BE298" s="208">
        <f>IF(N298="základní",J298,0)</f>
        <v>0</v>
      </c>
      <c r="BF298" s="208">
        <f>IF(N298="snížená",J298,0)</f>
        <v>0</v>
      </c>
      <c r="BG298" s="208">
        <f>IF(N298="zákl. přenesená",J298,0)</f>
        <v>0</v>
      </c>
      <c r="BH298" s="208">
        <f>IF(N298="sníž. přenesená",J298,0)</f>
        <v>0</v>
      </c>
      <c r="BI298" s="208">
        <f>IF(N298="nulová",J298,0)</f>
        <v>0</v>
      </c>
      <c r="BJ298" s="16" t="s">
        <v>81</v>
      </c>
      <c r="BK298" s="208">
        <f>ROUND(I298*H298,2)</f>
        <v>0</v>
      </c>
      <c r="BL298" s="16" t="s">
        <v>123</v>
      </c>
      <c r="BM298" s="207" t="s">
        <v>984</v>
      </c>
    </row>
    <row r="299" s="2" customFormat="1" ht="49.05" customHeight="1">
      <c r="A299" s="37"/>
      <c r="B299" s="38"/>
      <c r="C299" s="195" t="s">
        <v>985</v>
      </c>
      <c r="D299" s="195" t="s">
        <v>118</v>
      </c>
      <c r="E299" s="196" t="s">
        <v>986</v>
      </c>
      <c r="F299" s="197" t="s">
        <v>987</v>
      </c>
      <c r="G299" s="198" t="s">
        <v>121</v>
      </c>
      <c r="H299" s="199">
        <v>1</v>
      </c>
      <c r="I299" s="200"/>
      <c r="J299" s="201">
        <f>ROUND(I299*H299,2)</f>
        <v>0</v>
      </c>
      <c r="K299" s="197" t="s">
        <v>122</v>
      </c>
      <c r="L299" s="202"/>
      <c r="M299" s="203" t="s">
        <v>21</v>
      </c>
      <c r="N299" s="204" t="s">
        <v>44</v>
      </c>
      <c r="O299" s="83"/>
      <c r="P299" s="205">
        <f>O299*H299</f>
        <v>0</v>
      </c>
      <c r="Q299" s="205">
        <v>0</v>
      </c>
      <c r="R299" s="205">
        <f>Q299*H299</f>
        <v>0</v>
      </c>
      <c r="S299" s="205">
        <v>0</v>
      </c>
      <c r="T299" s="206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07" t="s">
        <v>123</v>
      </c>
      <c r="AT299" s="207" t="s">
        <v>118</v>
      </c>
      <c r="AU299" s="207" t="s">
        <v>81</v>
      </c>
      <c r="AY299" s="16" t="s">
        <v>117</v>
      </c>
      <c r="BE299" s="208">
        <f>IF(N299="základní",J299,0)</f>
        <v>0</v>
      </c>
      <c r="BF299" s="208">
        <f>IF(N299="snížená",J299,0)</f>
        <v>0</v>
      </c>
      <c r="BG299" s="208">
        <f>IF(N299="zákl. přenesená",J299,0)</f>
        <v>0</v>
      </c>
      <c r="BH299" s="208">
        <f>IF(N299="sníž. přenesená",J299,0)</f>
        <v>0</v>
      </c>
      <c r="BI299" s="208">
        <f>IF(N299="nulová",J299,0)</f>
        <v>0</v>
      </c>
      <c r="BJ299" s="16" t="s">
        <v>81</v>
      </c>
      <c r="BK299" s="208">
        <f>ROUND(I299*H299,2)</f>
        <v>0</v>
      </c>
      <c r="BL299" s="16" t="s">
        <v>123</v>
      </c>
      <c r="BM299" s="207" t="s">
        <v>988</v>
      </c>
    </row>
    <row r="300" s="2" customFormat="1" ht="49.05" customHeight="1">
      <c r="A300" s="37"/>
      <c r="B300" s="38"/>
      <c r="C300" s="195" t="s">
        <v>989</v>
      </c>
      <c r="D300" s="195" t="s">
        <v>118</v>
      </c>
      <c r="E300" s="196" t="s">
        <v>990</v>
      </c>
      <c r="F300" s="197" t="s">
        <v>991</v>
      </c>
      <c r="G300" s="198" t="s">
        <v>121</v>
      </c>
      <c r="H300" s="199">
        <v>1</v>
      </c>
      <c r="I300" s="200"/>
      <c r="J300" s="201">
        <f>ROUND(I300*H300,2)</f>
        <v>0</v>
      </c>
      <c r="K300" s="197" t="s">
        <v>122</v>
      </c>
      <c r="L300" s="202"/>
      <c r="M300" s="203" t="s">
        <v>21</v>
      </c>
      <c r="N300" s="204" t="s">
        <v>44</v>
      </c>
      <c r="O300" s="83"/>
      <c r="P300" s="205">
        <f>O300*H300</f>
        <v>0</v>
      </c>
      <c r="Q300" s="205">
        <v>0</v>
      </c>
      <c r="R300" s="205">
        <f>Q300*H300</f>
        <v>0</v>
      </c>
      <c r="S300" s="205">
        <v>0</v>
      </c>
      <c r="T300" s="20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07" t="s">
        <v>123</v>
      </c>
      <c r="AT300" s="207" t="s">
        <v>118</v>
      </c>
      <c r="AU300" s="207" t="s">
        <v>81</v>
      </c>
      <c r="AY300" s="16" t="s">
        <v>117</v>
      </c>
      <c r="BE300" s="208">
        <f>IF(N300="základní",J300,0)</f>
        <v>0</v>
      </c>
      <c r="BF300" s="208">
        <f>IF(N300="snížená",J300,0)</f>
        <v>0</v>
      </c>
      <c r="BG300" s="208">
        <f>IF(N300="zákl. přenesená",J300,0)</f>
        <v>0</v>
      </c>
      <c r="BH300" s="208">
        <f>IF(N300="sníž. přenesená",J300,0)</f>
        <v>0</v>
      </c>
      <c r="BI300" s="208">
        <f>IF(N300="nulová",J300,0)</f>
        <v>0</v>
      </c>
      <c r="BJ300" s="16" t="s">
        <v>81</v>
      </c>
      <c r="BK300" s="208">
        <f>ROUND(I300*H300,2)</f>
        <v>0</v>
      </c>
      <c r="BL300" s="16" t="s">
        <v>123</v>
      </c>
      <c r="BM300" s="207" t="s">
        <v>992</v>
      </c>
    </row>
    <row r="301" s="2" customFormat="1" ht="37.8" customHeight="1">
      <c r="A301" s="37"/>
      <c r="B301" s="38"/>
      <c r="C301" s="195" t="s">
        <v>993</v>
      </c>
      <c r="D301" s="195" t="s">
        <v>118</v>
      </c>
      <c r="E301" s="196" t="s">
        <v>994</v>
      </c>
      <c r="F301" s="197" t="s">
        <v>995</v>
      </c>
      <c r="G301" s="198" t="s">
        <v>121</v>
      </c>
      <c r="H301" s="199">
        <v>1</v>
      </c>
      <c r="I301" s="200"/>
      <c r="J301" s="201">
        <f>ROUND(I301*H301,2)</f>
        <v>0</v>
      </c>
      <c r="K301" s="197" t="s">
        <v>122</v>
      </c>
      <c r="L301" s="202"/>
      <c r="M301" s="203" t="s">
        <v>21</v>
      </c>
      <c r="N301" s="204" t="s">
        <v>44</v>
      </c>
      <c r="O301" s="83"/>
      <c r="P301" s="205">
        <f>O301*H301</f>
        <v>0</v>
      </c>
      <c r="Q301" s="205">
        <v>0</v>
      </c>
      <c r="R301" s="205">
        <f>Q301*H301</f>
        <v>0</v>
      </c>
      <c r="S301" s="205">
        <v>0</v>
      </c>
      <c r="T301" s="206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07" t="s">
        <v>123</v>
      </c>
      <c r="AT301" s="207" t="s">
        <v>118</v>
      </c>
      <c r="AU301" s="207" t="s">
        <v>81</v>
      </c>
      <c r="AY301" s="16" t="s">
        <v>117</v>
      </c>
      <c r="BE301" s="208">
        <f>IF(N301="základní",J301,0)</f>
        <v>0</v>
      </c>
      <c r="BF301" s="208">
        <f>IF(N301="snížená",J301,0)</f>
        <v>0</v>
      </c>
      <c r="BG301" s="208">
        <f>IF(N301="zákl. přenesená",J301,0)</f>
        <v>0</v>
      </c>
      <c r="BH301" s="208">
        <f>IF(N301="sníž. přenesená",J301,0)</f>
        <v>0</v>
      </c>
      <c r="BI301" s="208">
        <f>IF(N301="nulová",J301,0)</f>
        <v>0</v>
      </c>
      <c r="BJ301" s="16" t="s">
        <v>81</v>
      </c>
      <c r="BK301" s="208">
        <f>ROUND(I301*H301,2)</f>
        <v>0</v>
      </c>
      <c r="BL301" s="16" t="s">
        <v>123</v>
      </c>
      <c r="BM301" s="207" t="s">
        <v>996</v>
      </c>
    </row>
    <row r="302" s="2" customFormat="1" ht="55.5" customHeight="1">
      <c r="A302" s="37"/>
      <c r="B302" s="38"/>
      <c r="C302" s="195" t="s">
        <v>997</v>
      </c>
      <c r="D302" s="195" t="s">
        <v>118</v>
      </c>
      <c r="E302" s="196" t="s">
        <v>998</v>
      </c>
      <c r="F302" s="197" t="s">
        <v>999</v>
      </c>
      <c r="G302" s="198" t="s">
        <v>121</v>
      </c>
      <c r="H302" s="199">
        <v>1</v>
      </c>
      <c r="I302" s="200"/>
      <c r="J302" s="201">
        <f>ROUND(I302*H302,2)</f>
        <v>0</v>
      </c>
      <c r="K302" s="197" t="s">
        <v>122</v>
      </c>
      <c r="L302" s="202"/>
      <c r="M302" s="203" t="s">
        <v>21</v>
      </c>
      <c r="N302" s="204" t="s">
        <v>44</v>
      </c>
      <c r="O302" s="83"/>
      <c r="P302" s="205">
        <f>O302*H302</f>
        <v>0</v>
      </c>
      <c r="Q302" s="205">
        <v>0</v>
      </c>
      <c r="R302" s="205">
        <f>Q302*H302</f>
        <v>0</v>
      </c>
      <c r="S302" s="205">
        <v>0</v>
      </c>
      <c r="T302" s="20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07" t="s">
        <v>123</v>
      </c>
      <c r="AT302" s="207" t="s">
        <v>118</v>
      </c>
      <c r="AU302" s="207" t="s">
        <v>81</v>
      </c>
      <c r="AY302" s="16" t="s">
        <v>117</v>
      </c>
      <c r="BE302" s="208">
        <f>IF(N302="základní",J302,0)</f>
        <v>0</v>
      </c>
      <c r="BF302" s="208">
        <f>IF(N302="snížená",J302,0)</f>
        <v>0</v>
      </c>
      <c r="BG302" s="208">
        <f>IF(N302="zákl. přenesená",J302,0)</f>
        <v>0</v>
      </c>
      <c r="BH302" s="208">
        <f>IF(N302="sníž. přenesená",J302,0)</f>
        <v>0</v>
      </c>
      <c r="BI302" s="208">
        <f>IF(N302="nulová",J302,0)</f>
        <v>0</v>
      </c>
      <c r="BJ302" s="16" t="s">
        <v>81</v>
      </c>
      <c r="BK302" s="208">
        <f>ROUND(I302*H302,2)</f>
        <v>0</v>
      </c>
      <c r="BL302" s="16" t="s">
        <v>123</v>
      </c>
      <c r="BM302" s="207" t="s">
        <v>1000</v>
      </c>
    </row>
    <row r="303" s="2" customFormat="1" ht="49.05" customHeight="1">
      <c r="A303" s="37"/>
      <c r="B303" s="38"/>
      <c r="C303" s="195" t="s">
        <v>1001</v>
      </c>
      <c r="D303" s="195" t="s">
        <v>118</v>
      </c>
      <c r="E303" s="196" t="s">
        <v>1002</v>
      </c>
      <c r="F303" s="197" t="s">
        <v>1003</v>
      </c>
      <c r="G303" s="198" t="s">
        <v>121</v>
      </c>
      <c r="H303" s="199">
        <v>1</v>
      </c>
      <c r="I303" s="200"/>
      <c r="J303" s="201">
        <f>ROUND(I303*H303,2)</f>
        <v>0</v>
      </c>
      <c r="K303" s="197" t="s">
        <v>122</v>
      </c>
      <c r="L303" s="202"/>
      <c r="M303" s="203" t="s">
        <v>21</v>
      </c>
      <c r="N303" s="204" t="s">
        <v>44</v>
      </c>
      <c r="O303" s="83"/>
      <c r="P303" s="205">
        <f>O303*H303</f>
        <v>0</v>
      </c>
      <c r="Q303" s="205">
        <v>0</v>
      </c>
      <c r="R303" s="205">
        <f>Q303*H303</f>
        <v>0</v>
      </c>
      <c r="S303" s="205">
        <v>0</v>
      </c>
      <c r="T303" s="206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07" t="s">
        <v>123</v>
      </c>
      <c r="AT303" s="207" t="s">
        <v>118</v>
      </c>
      <c r="AU303" s="207" t="s">
        <v>81</v>
      </c>
      <c r="AY303" s="16" t="s">
        <v>117</v>
      </c>
      <c r="BE303" s="208">
        <f>IF(N303="základní",J303,0)</f>
        <v>0</v>
      </c>
      <c r="BF303" s="208">
        <f>IF(N303="snížená",J303,0)</f>
        <v>0</v>
      </c>
      <c r="BG303" s="208">
        <f>IF(N303="zákl. přenesená",J303,0)</f>
        <v>0</v>
      </c>
      <c r="BH303" s="208">
        <f>IF(N303="sníž. přenesená",J303,0)</f>
        <v>0</v>
      </c>
      <c r="BI303" s="208">
        <f>IF(N303="nulová",J303,0)</f>
        <v>0</v>
      </c>
      <c r="BJ303" s="16" t="s">
        <v>81</v>
      </c>
      <c r="BK303" s="208">
        <f>ROUND(I303*H303,2)</f>
        <v>0</v>
      </c>
      <c r="BL303" s="16" t="s">
        <v>123</v>
      </c>
      <c r="BM303" s="207" t="s">
        <v>1004</v>
      </c>
    </row>
    <row r="304" s="2" customFormat="1" ht="37.8" customHeight="1">
      <c r="A304" s="37"/>
      <c r="B304" s="38"/>
      <c r="C304" s="195" t="s">
        <v>1005</v>
      </c>
      <c r="D304" s="195" t="s">
        <v>118</v>
      </c>
      <c r="E304" s="196" t="s">
        <v>1006</v>
      </c>
      <c r="F304" s="197" t="s">
        <v>1007</v>
      </c>
      <c r="G304" s="198" t="s">
        <v>121</v>
      </c>
      <c r="H304" s="199">
        <v>1</v>
      </c>
      <c r="I304" s="200"/>
      <c r="J304" s="201">
        <f>ROUND(I304*H304,2)</f>
        <v>0</v>
      </c>
      <c r="K304" s="197" t="s">
        <v>122</v>
      </c>
      <c r="L304" s="202"/>
      <c r="M304" s="203" t="s">
        <v>21</v>
      </c>
      <c r="N304" s="204" t="s">
        <v>44</v>
      </c>
      <c r="O304" s="83"/>
      <c r="P304" s="205">
        <f>O304*H304</f>
        <v>0</v>
      </c>
      <c r="Q304" s="205">
        <v>0</v>
      </c>
      <c r="R304" s="205">
        <f>Q304*H304</f>
        <v>0</v>
      </c>
      <c r="S304" s="205">
        <v>0</v>
      </c>
      <c r="T304" s="20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07" t="s">
        <v>123</v>
      </c>
      <c r="AT304" s="207" t="s">
        <v>118</v>
      </c>
      <c r="AU304" s="207" t="s">
        <v>81</v>
      </c>
      <c r="AY304" s="16" t="s">
        <v>117</v>
      </c>
      <c r="BE304" s="208">
        <f>IF(N304="základní",J304,0)</f>
        <v>0</v>
      </c>
      <c r="BF304" s="208">
        <f>IF(N304="snížená",J304,0)</f>
        <v>0</v>
      </c>
      <c r="BG304" s="208">
        <f>IF(N304="zákl. přenesená",J304,0)</f>
        <v>0</v>
      </c>
      <c r="BH304" s="208">
        <f>IF(N304="sníž. přenesená",J304,0)</f>
        <v>0</v>
      </c>
      <c r="BI304" s="208">
        <f>IF(N304="nulová",J304,0)</f>
        <v>0</v>
      </c>
      <c r="BJ304" s="16" t="s">
        <v>81</v>
      </c>
      <c r="BK304" s="208">
        <f>ROUND(I304*H304,2)</f>
        <v>0</v>
      </c>
      <c r="BL304" s="16" t="s">
        <v>123</v>
      </c>
      <c r="BM304" s="207" t="s">
        <v>1008</v>
      </c>
    </row>
    <row r="305" s="2" customFormat="1" ht="49.05" customHeight="1">
      <c r="A305" s="37"/>
      <c r="B305" s="38"/>
      <c r="C305" s="195" t="s">
        <v>1009</v>
      </c>
      <c r="D305" s="195" t="s">
        <v>118</v>
      </c>
      <c r="E305" s="196" t="s">
        <v>1010</v>
      </c>
      <c r="F305" s="197" t="s">
        <v>1011</v>
      </c>
      <c r="G305" s="198" t="s">
        <v>121</v>
      </c>
      <c r="H305" s="199">
        <v>1</v>
      </c>
      <c r="I305" s="200"/>
      <c r="J305" s="201">
        <f>ROUND(I305*H305,2)</f>
        <v>0</v>
      </c>
      <c r="K305" s="197" t="s">
        <v>122</v>
      </c>
      <c r="L305" s="202"/>
      <c r="M305" s="203" t="s">
        <v>21</v>
      </c>
      <c r="N305" s="204" t="s">
        <v>44</v>
      </c>
      <c r="O305" s="83"/>
      <c r="P305" s="205">
        <f>O305*H305</f>
        <v>0</v>
      </c>
      <c r="Q305" s="205">
        <v>0</v>
      </c>
      <c r="R305" s="205">
        <f>Q305*H305</f>
        <v>0</v>
      </c>
      <c r="S305" s="205">
        <v>0</v>
      </c>
      <c r="T305" s="206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07" t="s">
        <v>123</v>
      </c>
      <c r="AT305" s="207" t="s">
        <v>118</v>
      </c>
      <c r="AU305" s="207" t="s">
        <v>81</v>
      </c>
      <c r="AY305" s="16" t="s">
        <v>117</v>
      </c>
      <c r="BE305" s="208">
        <f>IF(N305="základní",J305,0)</f>
        <v>0</v>
      </c>
      <c r="BF305" s="208">
        <f>IF(N305="snížená",J305,0)</f>
        <v>0</v>
      </c>
      <c r="BG305" s="208">
        <f>IF(N305="zákl. přenesená",J305,0)</f>
        <v>0</v>
      </c>
      <c r="BH305" s="208">
        <f>IF(N305="sníž. přenesená",J305,0)</f>
        <v>0</v>
      </c>
      <c r="BI305" s="208">
        <f>IF(N305="nulová",J305,0)</f>
        <v>0</v>
      </c>
      <c r="BJ305" s="16" t="s">
        <v>81</v>
      </c>
      <c r="BK305" s="208">
        <f>ROUND(I305*H305,2)</f>
        <v>0</v>
      </c>
      <c r="BL305" s="16" t="s">
        <v>123</v>
      </c>
      <c r="BM305" s="207" t="s">
        <v>1012</v>
      </c>
    </row>
    <row r="306" s="2" customFormat="1" ht="37.8" customHeight="1">
      <c r="A306" s="37"/>
      <c r="B306" s="38"/>
      <c r="C306" s="195" t="s">
        <v>1013</v>
      </c>
      <c r="D306" s="195" t="s">
        <v>118</v>
      </c>
      <c r="E306" s="196" t="s">
        <v>1014</v>
      </c>
      <c r="F306" s="197" t="s">
        <v>1015</v>
      </c>
      <c r="G306" s="198" t="s">
        <v>627</v>
      </c>
      <c r="H306" s="199">
        <v>1</v>
      </c>
      <c r="I306" s="200"/>
      <c r="J306" s="201">
        <f>ROUND(I306*H306,2)</f>
        <v>0</v>
      </c>
      <c r="K306" s="197" t="s">
        <v>122</v>
      </c>
      <c r="L306" s="202"/>
      <c r="M306" s="203" t="s">
        <v>21</v>
      </c>
      <c r="N306" s="204" t="s">
        <v>44</v>
      </c>
      <c r="O306" s="83"/>
      <c r="P306" s="205">
        <f>O306*H306</f>
        <v>0</v>
      </c>
      <c r="Q306" s="205">
        <v>0</v>
      </c>
      <c r="R306" s="205">
        <f>Q306*H306</f>
        <v>0</v>
      </c>
      <c r="S306" s="205">
        <v>0</v>
      </c>
      <c r="T306" s="20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07" t="s">
        <v>123</v>
      </c>
      <c r="AT306" s="207" t="s">
        <v>118</v>
      </c>
      <c r="AU306" s="207" t="s">
        <v>81</v>
      </c>
      <c r="AY306" s="16" t="s">
        <v>117</v>
      </c>
      <c r="BE306" s="208">
        <f>IF(N306="základní",J306,0)</f>
        <v>0</v>
      </c>
      <c r="BF306" s="208">
        <f>IF(N306="snížená",J306,0)</f>
        <v>0</v>
      </c>
      <c r="BG306" s="208">
        <f>IF(N306="zákl. přenesená",J306,0)</f>
        <v>0</v>
      </c>
      <c r="BH306" s="208">
        <f>IF(N306="sníž. přenesená",J306,0)</f>
        <v>0</v>
      </c>
      <c r="BI306" s="208">
        <f>IF(N306="nulová",J306,0)</f>
        <v>0</v>
      </c>
      <c r="BJ306" s="16" t="s">
        <v>81</v>
      </c>
      <c r="BK306" s="208">
        <f>ROUND(I306*H306,2)</f>
        <v>0</v>
      </c>
      <c r="BL306" s="16" t="s">
        <v>123</v>
      </c>
      <c r="BM306" s="207" t="s">
        <v>1016</v>
      </c>
    </row>
    <row r="307" s="2" customFormat="1" ht="24.15" customHeight="1">
      <c r="A307" s="37"/>
      <c r="B307" s="38"/>
      <c r="C307" s="195" t="s">
        <v>1017</v>
      </c>
      <c r="D307" s="195" t="s">
        <v>118</v>
      </c>
      <c r="E307" s="196" t="s">
        <v>1018</v>
      </c>
      <c r="F307" s="197" t="s">
        <v>1019</v>
      </c>
      <c r="G307" s="198" t="s">
        <v>121</v>
      </c>
      <c r="H307" s="199">
        <v>1</v>
      </c>
      <c r="I307" s="200"/>
      <c r="J307" s="201">
        <f>ROUND(I307*H307,2)</f>
        <v>0</v>
      </c>
      <c r="K307" s="197" t="s">
        <v>122</v>
      </c>
      <c r="L307" s="202"/>
      <c r="M307" s="203" t="s">
        <v>21</v>
      </c>
      <c r="N307" s="204" t="s">
        <v>44</v>
      </c>
      <c r="O307" s="83"/>
      <c r="P307" s="205">
        <f>O307*H307</f>
        <v>0</v>
      </c>
      <c r="Q307" s="205">
        <v>0</v>
      </c>
      <c r="R307" s="205">
        <f>Q307*H307</f>
        <v>0</v>
      </c>
      <c r="S307" s="205">
        <v>0</v>
      </c>
      <c r="T307" s="20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07" t="s">
        <v>123</v>
      </c>
      <c r="AT307" s="207" t="s">
        <v>118</v>
      </c>
      <c r="AU307" s="207" t="s">
        <v>81</v>
      </c>
      <c r="AY307" s="16" t="s">
        <v>117</v>
      </c>
      <c r="BE307" s="208">
        <f>IF(N307="základní",J307,0)</f>
        <v>0</v>
      </c>
      <c r="BF307" s="208">
        <f>IF(N307="snížená",J307,0)</f>
        <v>0</v>
      </c>
      <c r="BG307" s="208">
        <f>IF(N307="zákl. přenesená",J307,0)</f>
        <v>0</v>
      </c>
      <c r="BH307" s="208">
        <f>IF(N307="sníž. přenesená",J307,0)</f>
        <v>0</v>
      </c>
      <c r="BI307" s="208">
        <f>IF(N307="nulová",J307,0)</f>
        <v>0</v>
      </c>
      <c r="BJ307" s="16" t="s">
        <v>81</v>
      </c>
      <c r="BK307" s="208">
        <f>ROUND(I307*H307,2)</f>
        <v>0</v>
      </c>
      <c r="BL307" s="16" t="s">
        <v>123</v>
      </c>
      <c r="BM307" s="207" t="s">
        <v>1020</v>
      </c>
    </row>
    <row r="308" s="2" customFormat="1" ht="37.8" customHeight="1">
      <c r="A308" s="37"/>
      <c r="B308" s="38"/>
      <c r="C308" s="195" t="s">
        <v>1021</v>
      </c>
      <c r="D308" s="195" t="s">
        <v>118</v>
      </c>
      <c r="E308" s="196" t="s">
        <v>1022</v>
      </c>
      <c r="F308" s="197" t="s">
        <v>1023</v>
      </c>
      <c r="G308" s="198" t="s">
        <v>121</v>
      </c>
      <c r="H308" s="199">
        <v>1</v>
      </c>
      <c r="I308" s="200"/>
      <c r="J308" s="201">
        <f>ROUND(I308*H308,2)</f>
        <v>0</v>
      </c>
      <c r="K308" s="197" t="s">
        <v>122</v>
      </c>
      <c r="L308" s="202"/>
      <c r="M308" s="203" t="s">
        <v>21</v>
      </c>
      <c r="N308" s="204" t="s">
        <v>44</v>
      </c>
      <c r="O308" s="83"/>
      <c r="P308" s="205">
        <f>O308*H308</f>
        <v>0</v>
      </c>
      <c r="Q308" s="205">
        <v>0</v>
      </c>
      <c r="R308" s="205">
        <f>Q308*H308</f>
        <v>0</v>
      </c>
      <c r="S308" s="205">
        <v>0</v>
      </c>
      <c r="T308" s="20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07" t="s">
        <v>123</v>
      </c>
      <c r="AT308" s="207" t="s">
        <v>118</v>
      </c>
      <c r="AU308" s="207" t="s">
        <v>81</v>
      </c>
      <c r="AY308" s="16" t="s">
        <v>117</v>
      </c>
      <c r="BE308" s="208">
        <f>IF(N308="základní",J308,0)</f>
        <v>0</v>
      </c>
      <c r="BF308" s="208">
        <f>IF(N308="snížená",J308,0)</f>
        <v>0</v>
      </c>
      <c r="BG308" s="208">
        <f>IF(N308="zákl. přenesená",J308,0)</f>
        <v>0</v>
      </c>
      <c r="BH308" s="208">
        <f>IF(N308="sníž. přenesená",J308,0)</f>
        <v>0</v>
      </c>
      <c r="BI308" s="208">
        <f>IF(N308="nulová",J308,0)</f>
        <v>0</v>
      </c>
      <c r="BJ308" s="16" t="s">
        <v>81</v>
      </c>
      <c r="BK308" s="208">
        <f>ROUND(I308*H308,2)</f>
        <v>0</v>
      </c>
      <c r="BL308" s="16" t="s">
        <v>123</v>
      </c>
      <c r="BM308" s="207" t="s">
        <v>1024</v>
      </c>
    </row>
    <row r="309" s="2" customFormat="1" ht="24.15" customHeight="1">
      <c r="A309" s="37"/>
      <c r="B309" s="38"/>
      <c r="C309" s="195" t="s">
        <v>1025</v>
      </c>
      <c r="D309" s="195" t="s">
        <v>118</v>
      </c>
      <c r="E309" s="196" t="s">
        <v>1026</v>
      </c>
      <c r="F309" s="197" t="s">
        <v>1027</v>
      </c>
      <c r="G309" s="198" t="s">
        <v>121</v>
      </c>
      <c r="H309" s="199">
        <v>1</v>
      </c>
      <c r="I309" s="200"/>
      <c r="J309" s="201">
        <f>ROUND(I309*H309,2)</f>
        <v>0</v>
      </c>
      <c r="K309" s="197" t="s">
        <v>122</v>
      </c>
      <c r="L309" s="202"/>
      <c r="M309" s="203" t="s">
        <v>21</v>
      </c>
      <c r="N309" s="204" t="s">
        <v>44</v>
      </c>
      <c r="O309" s="83"/>
      <c r="P309" s="205">
        <f>O309*H309</f>
        <v>0</v>
      </c>
      <c r="Q309" s="205">
        <v>0</v>
      </c>
      <c r="R309" s="205">
        <f>Q309*H309</f>
        <v>0</v>
      </c>
      <c r="S309" s="205">
        <v>0</v>
      </c>
      <c r="T309" s="206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07" t="s">
        <v>123</v>
      </c>
      <c r="AT309" s="207" t="s">
        <v>118</v>
      </c>
      <c r="AU309" s="207" t="s">
        <v>81</v>
      </c>
      <c r="AY309" s="16" t="s">
        <v>117</v>
      </c>
      <c r="BE309" s="208">
        <f>IF(N309="základní",J309,0)</f>
        <v>0</v>
      </c>
      <c r="BF309" s="208">
        <f>IF(N309="snížená",J309,0)</f>
        <v>0</v>
      </c>
      <c r="BG309" s="208">
        <f>IF(N309="zákl. přenesená",J309,0)</f>
        <v>0</v>
      </c>
      <c r="BH309" s="208">
        <f>IF(N309="sníž. přenesená",J309,0)</f>
        <v>0</v>
      </c>
      <c r="BI309" s="208">
        <f>IF(N309="nulová",J309,0)</f>
        <v>0</v>
      </c>
      <c r="BJ309" s="16" t="s">
        <v>81</v>
      </c>
      <c r="BK309" s="208">
        <f>ROUND(I309*H309,2)</f>
        <v>0</v>
      </c>
      <c r="BL309" s="16" t="s">
        <v>123</v>
      </c>
      <c r="BM309" s="207" t="s">
        <v>1028</v>
      </c>
    </row>
    <row r="310" s="2" customFormat="1" ht="24.15" customHeight="1">
      <c r="A310" s="37"/>
      <c r="B310" s="38"/>
      <c r="C310" s="195" t="s">
        <v>1029</v>
      </c>
      <c r="D310" s="195" t="s">
        <v>118</v>
      </c>
      <c r="E310" s="196" t="s">
        <v>1030</v>
      </c>
      <c r="F310" s="197" t="s">
        <v>1031</v>
      </c>
      <c r="G310" s="198" t="s">
        <v>121</v>
      </c>
      <c r="H310" s="199">
        <v>1</v>
      </c>
      <c r="I310" s="200"/>
      <c r="J310" s="201">
        <f>ROUND(I310*H310,2)</f>
        <v>0</v>
      </c>
      <c r="K310" s="197" t="s">
        <v>122</v>
      </c>
      <c r="L310" s="202"/>
      <c r="M310" s="203" t="s">
        <v>21</v>
      </c>
      <c r="N310" s="204" t="s">
        <v>44</v>
      </c>
      <c r="O310" s="83"/>
      <c r="P310" s="205">
        <f>O310*H310</f>
        <v>0</v>
      </c>
      <c r="Q310" s="205">
        <v>0</v>
      </c>
      <c r="R310" s="205">
        <f>Q310*H310</f>
        <v>0</v>
      </c>
      <c r="S310" s="205">
        <v>0</v>
      </c>
      <c r="T310" s="20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07" t="s">
        <v>123</v>
      </c>
      <c r="AT310" s="207" t="s">
        <v>118</v>
      </c>
      <c r="AU310" s="207" t="s">
        <v>81</v>
      </c>
      <c r="AY310" s="16" t="s">
        <v>117</v>
      </c>
      <c r="BE310" s="208">
        <f>IF(N310="základní",J310,0)</f>
        <v>0</v>
      </c>
      <c r="BF310" s="208">
        <f>IF(N310="snížená",J310,0)</f>
        <v>0</v>
      </c>
      <c r="BG310" s="208">
        <f>IF(N310="zákl. přenesená",J310,0)</f>
        <v>0</v>
      </c>
      <c r="BH310" s="208">
        <f>IF(N310="sníž. přenesená",J310,0)</f>
        <v>0</v>
      </c>
      <c r="BI310" s="208">
        <f>IF(N310="nulová",J310,0)</f>
        <v>0</v>
      </c>
      <c r="BJ310" s="16" t="s">
        <v>81</v>
      </c>
      <c r="BK310" s="208">
        <f>ROUND(I310*H310,2)</f>
        <v>0</v>
      </c>
      <c r="BL310" s="16" t="s">
        <v>123</v>
      </c>
      <c r="BM310" s="207" t="s">
        <v>1032</v>
      </c>
    </row>
    <row r="311" s="2" customFormat="1" ht="21.75" customHeight="1">
      <c r="A311" s="37"/>
      <c r="B311" s="38"/>
      <c r="C311" s="195" t="s">
        <v>1033</v>
      </c>
      <c r="D311" s="195" t="s">
        <v>118</v>
      </c>
      <c r="E311" s="196" t="s">
        <v>1034</v>
      </c>
      <c r="F311" s="197" t="s">
        <v>1035</v>
      </c>
      <c r="G311" s="198" t="s">
        <v>121</v>
      </c>
      <c r="H311" s="199">
        <v>1</v>
      </c>
      <c r="I311" s="200"/>
      <c r="J311" s="201">
        <f>ROUND(I311*H311,2)</f>
        <v>0</v>
      </c>
      <c r="K311" s="197" t="s">
        <v>122</v>
      </c>
      <c r="L311" s="202"/>
      <c r="M311" s="203" t="s">
        <v>21</v>
      </c>
      <c r="N311" s="204" t="s">
        <v>44</v>
      </c>
      <c r="O311" s="83"/>
      <c r="P311" s="205">
        <f>O311*H311</f>
        <v>0</v>
      </c>
      <c r="Q311" s="205">
        <v>0</v>
      </c>
      <c r="R311" s="205">
        <f>Q311*H311</f>
        <v>0</v>
      </c>
      <c r="S311" s="205">
        <v>0</v>
      </c>
      <c r="T311" s="206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07" t="s">
        <v>123</v>
      </c>
      <c r="AT311" s="207" t="s">
        <v>118</v>
      </c>
      <c r="AU311" s="207" t="s">
        <v>81</v>
      </c>
      <c r="AY311" s="16" t="s">
        <v>117</v>
      </c>
      <c r="BE311" s="208">
        <f>IF(N311="základní",J311,0)</f>
        <v>0</v>
      </c>
      <c r="BF311" s="208">
        <f>IF(N311="snížená",J311,0)</f>
        <v>0</v>
      </c>
      <c r="BG311" s="208">
        <f>IF(N311="zákl. přenesená",J311,0)</f>
        <v>0</v>
      </c>
      <c r="BH311" s="208">
        <f>IF(N311="sníž. přenesená",J311,0)</f>
        <v>0</v>
      </c>
      <c r="BI311" s="208">
        <f>IF(N311="nulová",J311,0)</f>
        <v>0</v>
      </c>
      <c r="BJ311" s="16" t="s">
        <v>81</v>
      </c>
      <c r="BK311" s="208">
        <f>ROUND(I311*H311,2)</f>
        <v>0</v>
      </c>
      <c r="BL311" s="16" t="s">
        <v>123</v>
      </c>
      <c r="BM311" s="207" t="s">
        <v>1036</v>
      </c>
    </row>
    <row r="312" s="2" customFormat="1" ht="24.15" customHeight="1">
      <c r="A312" s="37"/>
      <c r="B312" s="38"/>
      <c r="C312" s="195" t="s">
        <v>1037</v>
      </c>
      <c r="D312" s="195" t="s">
        <v>118</v>
      </c>
      <c r="E312" s="196" t="s">
        <v>1038</v>
      </c>
      <c r="F312" s="197" t="s">
        <v>1039</v>
      </c>
      <c r="G312" s="198" t="s">
        <v>121</v>
      </c>
      <c r="H312" s="199">
        <v>1</v>
      </c>
      <c r="I312" s="200"/>
      <c r="J312" s="201">
        <f>ROUND(I312*H312,2)</f>
        <v>0</v>
      </c>
      <c r="K312" s="197" t="s">
        <v>122</v>
      </c>
      <c r="L312" s="202"/>
      <c r="M312" s="203" t="s">
        <v>21</v>
      </c>
      <c r="N312" s="204" t="s">
        <v>44</v>
      </c>
      <c r="O312" s="83"/>
      <c r="P312" s="205">
        <f>O312*H312</f>
        <v>0</v>
      </c>
      <c r="Q312" s="205">
        <v>0</v>
      </c>
      <c r="R312" s="205">
        <f>Q312*H312</f>
        <v>0</v>
      </c>
      <c r="S312" s="205">
        <v>0</v>
      </c>
      <c r="T312" s="206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07" t="s">
        <v>123</v>
      </c>
      <c r="AT312" s="207" t="s">
        <v>118</v>
      </c>
      <c r="AU312" s="207" t="s">
        <v>81</v>
      </c>
      <c r="AY312" s="16" t="s">
        <v>117</v>
      </c>
      <c r="BE312" s="208">
        <f>IF(N312="základní",J312,0)</f>
        <v>0</v>
      </c>
      <c r="BF312" s="208">
        <f>IF(N312="snížená",J312,0)</f>
        <v>0</v>
      </c>
      <c r="BG312" s="208">
        <f>IF(N312="zákl. přenesená",J312,0)</f>
        <v>0</v>
      </c>
      <c r="BH312" s="208">
        <f>IF(N312="sníž. přenesená",J312,0)</f>
        <v>0</v>
      </c>
      <c r="BI312" s="208">
        <f>IF(N312="nulová",J312,0)</f>
        <v>0</v>
      </c>
      <c r="BJ312" s="16" t="s">
        <v>81</v>
      </c>
      <c r="BK312" s="208">
        <f>ROUND(I312*H312,2)</f>
        <v>0</v>
      </c>
      <c r="BL312" s="16" t="s">
        <v>123</v>
      </c>
      <c r="BM312" s="207" t="s">
        <v>1040</v>
      </c>
    </row>
    <row r="313" s="2" customFormat="1" ht="24.15" customHeight="1">
      <c r="A313" s="37"/>
      <c r="B313" s="38"/>
      <c r="C313" s="195" t="s">
        <v>1041</v>
      </c>
      <c r="D313" s="195" t="s">
        <v>118</v>
      </c>
      <c r="E313" s="196" t="s">
        <v>1042</v>
      </c>
      <c r="F313" s="197" t="s">
        <v>1043</v>
      </c>
      <c r="G313" s="198" t="s">
        <v>121</v>
      </c>
      <c r="H313" s="199">
        <v>1</v>
      </c>
      <c r="I313" s="200"/>
      <c r="J313" s="201">
        <f>ROUND(I313*H313,2)</f>
        <v>0</v>
      </c>
      <c r="K313" s="197" t="s">
        <v>122</v>
      </c>
      <c r="L313" s="202"/>
      <c r="M313" s="203" t="s">
        <v>21</v>
      </c>
      <c r="N313" s="204" t="s">
        <v>44</v>
      </c>
      <c r="O313" s="83"/>
      <c r="P313" s="205">
        <f>O313*H313</f>
        <v>0</v>
      </c>
      <c r="Q313" s="205">
        <v>0</v>
      </c>
      <c r="R313" s="205">
        <f>Q313*H313</f>
        <v>0</v>
      </c>
      <c r="S313" s="205">
        <v>0</v>
      </c>
      <c r="T313" s="206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07" t="s">
        <v>123</v>
      </c>
      <c r="AT313" s="207" t="s">
        <v>118</v>
      </c>
      <c r="AU313" s="207" t="s">
        <v>81</v>
      </c>
      <c r="AY313" s="16" t="s">
        <v>117</v>
      </c>
      <c r="BE313" s="208">
        <f>IF(N313="základní",J313,0)</f>
        <v>0</v>
      </c>
      <c r="BF313" s="208">
        <f>IF(N313="snížená",J313,0)</f>
        <v>0</v>
      </c>
      <c r="BG313" s="208">
        <f>IF(N313="zákl. přenesená",J313,0)</f>
        <v>0</v>
      </c>
      <c r="BH313" s="208">
        <f>IF(N313="sníž. přenesená",J313,0)</f>
        <v>0</v>
      </c>
      <c r="BI313" s="208">
        <f>IF(N313="nulová",J313,0)</f>
        <v>0</v>
      </c>
      <c r="BJ313" s="16" t="s">
        <v>81</v>
      </c>
      <c r="BK313" s="208">
        <f>ROUND(I313*H313,2)</f>
        <v>0</v>
      </c>
      <c r="BL313" s="16" t="s">
        <v>123</v>
      </c>
      <c r="BM313" s="207" t="s">
        <v>1044</v>
      </c>
    </row>
    <row r="314" s="2" customFormat="1" ht="24.15" customHeight="1">
      <c r="A314" s="37"/>
      <c r="B314" s="38"/>
      <c r="C314" s="195" t="s">
        <v>1045</v>
      </c>
      <c r="D314" s="195" t="s">
        <v>118</v>
      </c>
      <c r="E314" s="196" t="s">
        <v>1046</v>
      </c>
      <c r="F314" s="197" t="s">
        <v>1047</v>
      </c>
      <c r="G314" s="198" t="s">
        <v>121</v>
      </c>
      <c r="H314" s="199">
        <v>1</v>
      </c>
      <c r="I314" s="200"/>
      <c r="J314" s="201">
        <f>ROUND(I314*H314,2)</f>
        <v>0</v>
      </c>
      <c r="K314" s="197" t="s">
        <v>122</v>
      </c>
      <c r="L314" s="202"/>
      <c r="M314" s="203" t="s">
        <v>21</v>
      </c>
      <c r="N314" s="204" t="s">
        <v>44</v>
      </c>
      <c r="O314" s="83"/>
      <c r="P314" s="205">
        <f>O314*H314</f>
        <v>0</v>
      </c>
      <c r="Q314" s="205">
        <v>0</v>
      </c>
      <c r="R314" s="205">
        <f>Q314*H314</f>
        <v>0</v>
      </c>
      <c r="S314" s="205">
        <v>0</v>
      </c>
      <c r="T314" s="206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07" t="s">
        <v>123</v>
      </c>
      <c r="AT314" s="207" t="s">
        <v>118</v>
      </c>
      <c r="AU314" s="207" t="s">
        <v>81</v>
      </c>
      <c r="AY314" s="16" t="s">
        <v>117</v>
      </c>
      <c r="BE314" s="208">
        <f>IF(N314="základní",J314,0)</f>
        <v>0</v>
      </c>
      <c r="BF314" s="208">
        <f>IF(N314="snížená",J314,0)</f>
        <v>0</v>
      </c>
      <c r="BG314" s="208">
        <f>IF(N314="zákl. přenesená",J314,0)</f>
        <v>0</v>
      </c>
      <c r="BH314" s="208">
        <f>IF(N314="sníž. přenesená",J314,0)</f>
        <v>0</v>
      </c>
      <c r="BI314" s="208">
        <f>IF(N314="nulová",J314,0)</f>
        <v>0</v>
      </c>
      <c r="BJ314" s="16" t="s">
        <v>81</v>
      </c>
      <c r="BK314" s="208">
        <f>ROUND(I314*H314,2)</f>
        <v>0</v>
      </c>
      <c r="BL314" s="16" t="s">
        <v>123</v>
      </c>
      <c r="BM314" s="207" t="s">
        <v>1048</v>
      </c>
    </row>
    <row r="315" s="2" customFormat="1" ht="21.75" customHeight="1">
      <c r="A315" s="37"/>
      <c r="B315" s="38"/>
      <c r="C315" s="195" t="s">
        <v>1049</v>
      </c>
      <c r="D315" s="195" t="s">
        <v>118</v>
      </c>
      <c r="E315" s="196" t="s">
        <v>1050</v>
      </c>
      <c r="F315" s="197" t="s">
        <v>1051</v>
      </c>
      <c r="G315" s="198" t="s">
        <v>121</v>
      </c>
      <c r="H315" s="199">
        <v>1</v>
      </c>
      <c r="I315" s="200"/>
      <c r="J315" s="201">
        <f>ROUND(I315*H315,2)</f>
        <v>0</v>
      </c>
      <c r="K315" s="197" t="s">
        <v>122</v>
      </c>
      <c r="L315" s="202"/>
      <c r="M315" s="203" t="s">
        <v>21</v>
      </c>
      <c r="N315" s="204" t="s">
        <v>44</v>
      </c>
      <c r="O315" s="83"/>
      <c r="P315" s="205">
        <f>O315*H315</f>
        <v>0</v>
      </c>
      <c r="Q315" s="205">
        <v>0</v>
      </c>
      <c r="R315" s="205">
        <f>Q315*H315</f>
        <v>0</v>
      </c>
      <c r="S315" s="205">
        <v>0</v>
      </c>
      <c r="T315" s="206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07" t="s">
        <v>123</v>
      </c>
      <c r="AT315" s="207" t="s">
        <v>118</v>
      </c>
      <c r="AU315" s="207" t="s">
        <v>81</v>
      </c>
      <c r="AY315" s="16" t="s">
        <v>117</v>
      </c>
      <c r="BE315" s="208">
        <f>IF(N315="základní",J315,0)</f>
        <v>0</v>
      </c>
      <c r="BF315" s="208">
        <f>IF(N315="snížená",J315,0)</f>
        <v>0</v>
      </c>
      <c r="BG315" s="208">
        <f>IF(N315="zákl. přenesená",J315,0)</f>
        <v>0</v>
      </c>
      <c r="BH315" s="208">
        <f>IF(N315="sníž. přenesená",J315,0)</f>
        <v>0</v>
      </c>
      <c r="BI315" s="208">
        <f>IF(N315="nulová",J315,0)</f>
        <v>0</v>
      </c>
      <c r="BJ315" s="16" t="s">
        <v>81</v>
      </c>
      <c r="BK315" s="208">
        <f>ROUND(I315*H315,2)</f>
        <v>0</v>
      </c>
      <c r="BL315" s="16" t="s">
        <v>123</v>
      </c>
      <c r="BM315" s="207" t="s">
        <v>1052</v>
      </c>
    </row>
    <row r="316" s="2" customFormat="1" ht="16.5" customHeight="1">
      <c r="A316" s="37"/>
      <c r="B316" s="38"/>
      <c r="C316" s="195" t="s">
        <v>1053</v>
      </c>
      <c r="D316" s="195" t="s">
        <v>118</v>
      </c>
      <c r="E316" s="196" t="s">
        <v>1054</v>
      </c>
      <c r="F316" s="197" t="s">
        <v>1055</v>
      </c>
      <c r="G316" s="198" t="s">
        <v>121</v>
      </c>
      <c r="H316" s="199">
        <v>1</v>
      </c>
      <c r="I316" s="200"/>
      <c r="J316" s="201">
        <f>ROUND(I316*H316,2)</f>
        <v>0</v>
      </c>
      <c r="K316" s="197" t="s">
        <v>122</v>
      </c>
      <c r="L316" s="202"/>
      <c r="M316" s="203" t="s">
        <v>21</v>
      </c>
      <c r="N316" s="204" t="s">
        <v>44</v>
      </c>
      <c r="O316" s="83"/>
      <c r="P316" s="205">
        <f>O316*H316</f>
        <v>0</v>
      </c>
      <c r="Q316" s="205">
        <v>0</v>
      </c>
      <c r="R316" s="205">
        <f>Q316*H316</f>
        <v>0</v>
      </c>
      <c r="S316" s="205">
        <v>0</v>
      </c>
      <c r="T316" s="20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07" t="s">
        <v>123</v>
      </c>
      <c r="AT316" s="207" t="s">
        <v>118</v>
      </c>
      <c r="AU316" s="207" t="s">
        <v>81</v>
      </c>
      <c r="AY316" s="16" t="s">
        <v>117</v>
      </c>
      <c r="BE316" s="208">
        <f>IF(N316="základní",J316,0)</f>
        <v>0</v>
      </c>
      <c r="BF316" s="208">
        <f>IF(N316="snížená",J316,0)</f>
        <v>0</v>
      </c>
      <c r="BG316" s="208">
        <f>IF(N316="zákl. přenesená",J316,0)</f>
        <v>0</v>
      </c>
      <c r="BH316" s="208">
        <f>IF(N316="sníž. přenesená",J316,0)</f>
        <v>0</v>
      </c>
      <c r="BI316" s="208">
        <f>IF(N316="nulová",J316,0)</f>
        <v>0</v>
      </c>
      <c r="BJ316" s="16" t="s">
        <v>81</v>
      </c>
      <c r="BK316" s="208">
        <f>ROUND(I316*H316,2)</f>
        <v>0</v>
      </c>
      <c r="BL316" s="16" t="s">
        <v>123</v>
      </c>
      <c r="BM316" s="207" t="s">
        <v>1056</v>
      </c>
    </row>
    <row r="317" s="2" customFormat="1" ht="16.5" customHeight="1">
      <c r="A317" s="37"/>
      <c r="B317" s="38"/>
      <c r="C317" s="195" t="s">
        <v>1057</v>
      </c>
      <c r="D317" s="195" t="s">
        <v>118</v>
      </c>
      <c r="E317" s="196" t="s">
        <v>1058</v>
      </c>
      <c r="F317" s="197" t="s">
        <v>1059</v>
      </c>
      <c r="G317" s="198" t="s">
        <v>121</v>
      </c>
      <c r="H317" s="199">
        <v>1</v>
      </c>
      <c r="I317" s="200"/>
      <c r="J317" s="201">
        <f>ROUND(I317*H317,2)</f>
        <v>0</v>
      </c>
      <c r="K317" s="197" t="s">
        <v>122</v>
      </c>
      <c r="L317" s="202"/>
      <c r="M317" s="203" t="s">
        <v>21</v>
      </c>
      <c r="N317" s="204" t="s">
        <v>44</v>
      </c>
      <c r="O317" s="83"/>
      <c r="P317" s="205">
        <f>O317*H317</f>
        <v>0</v>
      </c>
      <c r="Q317" s="205">
        <v>0</v>
      </c>
      <c r="R317" s="205">
        <f>Q317*H317</f>
        <v>0</v>
      </c>
      <c r="S317" s="205">
        <v>0</v>
      </c>
      <c r="T317" s="206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07" t="s">
        <v>123</v>
      </c>
      <c r="AT317" s="207" t="s">
        <v>118</v>
      </c>
      <c r="AU317" s="207" t="s">
        <v>81</v>
      </c>
      <c r="AY317" s="16" t="s">
        <v>117</v>
      </c>
      <c r="BE317" s="208">
        <f>IF(N317="základní",J317,0)</f>
        <v>0</v>
      </c>
      <c r="BF317" s="208">
        <f>IF(N317="snížená",J317,0)</f>
        <v>0</v>
      </c>
      <c r="BG317" s="208">
        <f>IF(N317="zákl. přenesená",J317,0)</f>
        <v>0</v>
      </c>
      <c r="BH317" s="208">
        <f>IF(N317="sníž. přenesená",J317,0)</f>
        <v>0</v>
      </c>
      <c r="BI317" s="208">
        <f>IF(N317="nulová",J317,0)</f>
        <v>0</v>
      </c>
      <c r="BJ317" s="16" t="s">
        <v>81</v>
      </c>
      <c r="BK317" s="208">
        <f>ROUND(I317*H317,2)</f>
        <v>0</v>
      </c>
      <c r="BL317" s="16" t="s">
        <v>123</v>
      </c>
      <c r="BM317" s="207" t="s">
        <v>1060</v>
      </c>
    </row>
    <row r="318" s="2" customFormat="1" ht="16.5" customHeight="1">
      <c r="A318" s="37"/>
      <c r="B318" s="38"/>
      <c r="C318" s="195" t="s">
        <v>1061</v>
      </c>
      <c r="D318" s="195" t="s">
        <v>118</v>
      </c>
      <c r="E318" s="196" t="s">
        <v>1062</v>
      </c>
      <c r="F318" s="197" t="s">
        <v>1063</v>
      </c>
      <c r="G318" s="198" t="s">
        <v>121</v>
      </c>
      <c r="H318" s="199">
        <v>1</v>
      </c>
      <c r="I318" s="200"/>
      <c r="J318" s="201">
        <f>ROUND(I318*H318,2)</f>
        <v>0</v>
      </c>
      <c r="K318" s="197" t="s">
        <v>122</v>
      </c>
      <c r="L318" s="202"/>
      <c r="M318" s="203" t="s">
        <v>21</v>
      </c>
      <c r="N318" s="204" t="s">
        <v>44</v>
      </c>
      <c r="O318" s="83"/>
      <c r="P318" s="205">
        <f>O318*H318</f>
        <v>0</v>
      </c>
      <c r="Q318" s="205">
        <v>0</v>
      </c>
      <c r="R318" s="205">
        <f>Q318*H318</f>
        <v>0</v>
      </c>
      <c r="S318" s="205">
        <v>0</v>
      </c>
      <c r="T318" s="206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07" t="s">
        <v>123</v>
      </c>
      <c r="AT318" s="207" t="s">
        <v>118</v>
      </c>
      <c r="AU318" s="207" t="s">
        <v>81</v>
      </c>
      <c r="AY318" s="16" t="s">
        <v>117</v>
      </c>
      <c r="BE318" s="208">
        <f>IF(N318="základní",J318,0)</f>
        <v>0</v>
      </c>
      <c r="BF318" s="208">
        <f>IF(N318="snížená",J318,0)</f>
        <v>0</v>
      </c>
      <c r="BG318" s="208">
        <f>IF(N318="zákl. přenesená",J318,0)</f>
        <v>0</v>
      </c>
      <c r="BH318" s="208">
        <f>IF(N318="sníž. přenesená",J318,0)</f>
        <v>0</v>
      </c>
      <c r="BI318" s="208">
        <f>IF(N318="nulová",J318,0)</f>
        <v>0</v>
      </c>
      <c r="BJ318" s="16" t="s">
        <v>81</v>
      </c>
      <c r="BK318" s="208">
        <f>ROUND(I318*H318,2)</f>
        <v>0</v>
      </c>
      <c r="BL318" s="16" t="s">
        <v>123</v>
      </c>
      <c r="BM318" s="207" t="s">
        <v>1064</v>
      </c>
    </row>
    <row r="319" s="2" customFormat="1" ht="16.5" customHeight="1">
      <c r="A319" s="37"/>
      <c r="B319" s="38"/>
      <c r="C319" s="195" t="s">
        <v>1065</v>
      </c>
      <c r="D319" s="195" t="s">
        <v>118</v>
      </c>
      <c r="E319" s="196" t="s">
        <v>1066</v>
      </c>
      <c r="F319" s="197" t="s">
        <v>1067</v>
      </c>
      <c r="G319" s="198" t="s">
        <v>121</v>
      </c>
      <c r="H319" s="199">
        <v>1</v>
      </c>
      <c r="I319" s="200"/>
      <c r="J319" s="201">
        <f>ROUND(I319*H319,2)</f>
        <v>0</v>
      </c>
      <c r="K319" s="197" t="s">
        <v>122</v>
      </c>
      <c r="L319" s="202"/>
      <c r="M319" s="203" t="s">
        <v>21</v>
      </c>
      <c r="N319" s="204" t="s">
        <v>44</v>
      </c>
      <c r="O319" s="83"/>
      <c r="P319" s="205">
        <f>O319*H319</f>
        <v>0</v>
      </c>
      <c r="Q319" s="205">
        <v>0</v>
      </c>
      <c r="R319" s="205">
        <f>Q319*H319</f>
        <v>0</v>
      </c>
      <c r="S319" s="205">
        <v>0</v>
      </c>
      <c r="T319" s="206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07" t="s">
        <v>123</v>
      </c>
      <c r="AT319" s="207" t="s">
        <v>118</v>
      </c>
      <c r="AU319" s="207" t="s">
        <v>81</v>
      </c>
      <c r="AY319" s="16" t="s">
        <v>117</v>
      </c>
      <c r="BE319" s="208">
        <f>IF(N319="základní",J319,0)</f>
        <v>0</v>
      </c>
      <c r="BF319" s="208">
        <f>IF(N319="snížená",J319,0)</f>
        <v>0</v>
      </c>
      <c r="BG319" s="208">
        <f>IF(N319="zákl. přenesená",J319,0)</f>
        <v>0</v>
      </c>
      <c r="BH319" s="208">
        <f>IF(N319="sníž. přenesená",J319,0)</f>
        <v>0</v>
      </c>
      <c r="BI319" s="208">
        <f>IF(N319="nulová",J319,0)</f>
        <v>0</v>
      </c>
      <c r="BJ319" s="16" t="s">
        <v>81</v>
      </c>
      <c r="BK319" s="208">
        <f>ROUND(I319*H319,2)</f>
        <v>0</v>
      </c>
      <c r="BL319" s="16" t="s">
        <v>123</v>
      </c>
      <c r="BM319" s="207" t="s">
        <v>1068</v>
      </c>
    </row>
    <row r="320" s="2" customFormat="1" ht="16.5" customHeight="1">
      <c r="A320" s="37"/>
      <c r="B320" s="38"/>
      <c r="C320" s="195" t="s">
        <v>1069</v>
      </c>
      <c r="D320" s="195" t="s">
        <v>118</v>
      </c>
      <c r="E320" s="196" t="s">
        <v>1070</v>
      </c>
      <c r="F320" s="197" t="s">
        <v>1071</v>
      </c>
      <c r="G320" s="198" t="s">
        <v>121</v>
      </c>
      <c r="H320" s="199">
        <v>1</v>
      </c>
      <c r="I320" s="200"/>
      <c r="J320" s="201">
        <f>ROUND(I320*H320,2)</f>
        <v>0</v>
      </c>
      <c r="K320" s="197" t="s">
        <v>122</v>
      </c>
      <c r="L320" s="202"/>
      <c r="M320" s="203" t="s">
        <v>21</v>
      </c>
      <c r="N320" s="204" t="s">
        <v>44</v>
      </c>
      <c r="O320" s="83"/>
      <c r="P320" s="205">
        <f>O320*H320</f>
        <v>0</v>
      </c>
      <c r="Q320" s="205">
        <v>0</v>
      </c>
      <c r="R320" s="205">
        <f>Q320*H320</f>
        <v>0</v>
      </c>
      <c r="S320" s="205">
        <v>0</v>
      </c>
      <c r="T320" s="206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07" t="s">
        <v>123</v>
      </c>
      <c r="AT320" s="207" t="s">
        <v>118</v>
      </c>
      <c r="AU320" s="207" t="s">
        <v>81</v>
      </c>
      <c r="AY320" s="16" t="s">
        <v>117</v>
      </c>
      <c r="BE320" s="208">
        <f>IF(N320="základní",J320,0)</f>
        <v>0</v>
      </c>
      <c r="BF320" s="208">
        <f>IF(N320="snížená",J320,0)</f>
        <v>0</v>
      </c>
      <c r="BG320" s="208">
        <f>IF(N320="zákl. přenesená",J320,0)</f>
        <v>0</v>
      </c>
      <c r="BH320" s="208">
        <f>IF(N320="sníž. přenesená",J320,0)</f>
        <v>0</v>
      </c>
      <c r="BI320" s="208">
        <f>IF(N320="nulová",J320,0)</f>
        <v>0</v>
      </c>
      <c r="BJ320" s="16" t="s">
        <v>81</v>
      </c>
      <c r="BK320" s="208">
        <f>ROUND(I320*H320,2)</f>
        <v>0</v>
      </c>
      <c r="BL320" s="16" t="s">
        <v>123</v>
      </c>
      <c r="BM320" s="207" t="s">
        <v>1072</v>
      </c>
    </row>
    <row r="321" s="2" customFormat="1" ht="16.5" customHeight="1">
      <c r="A321" s="37"/>
      <c r="B321" s="38"/>
      <c r="C321" s="195" t="s">
        <v>1073</v>
      </c>
      <c r="D321" s="195" t="s">
        <v>118</v>
      </c>
      <c r="E321" s="196" t="s">
        <v>1074</v>
      </c>
      <c r="F321" s="197" t="s">
        <v>1075</v>
      </c>
      <c r="G321" s="198" t="s">
        <v>121</v>
      </c>
      <c r="H321" s="199">
        <v>1</v>
      </c>
      <c r="I321" s="200"/>
      <c r="J321" s="201">
        <f>ROUND(I321*H321,2)</f>
        <v>0</v>
      </c>
      <c r="K321" s="197" t="s">
        <v>122</v>
      </c>
      <c r="L321" s="202"/>
      <c r="M321" s="203" t="s">
        <v>21</v>
      </c>
      <c r="N321" s="204" t="s">
        <v>44</v>
      </c>
      <c r="O321" s="83"/>
      <c r="P321" s="205">
        <f>O321*H321</f>
        <v>0</v>
      </c>
      <c r="Q321" s="205">
        <v>0</v>
      </c>
      <c r="R321" s="205">
        <f>Q321*H321</f>
        <v>0</v>
      </c>
      <c r="S321" s="205">
        <v>0</v>
      </c>
      <c r="T321" s="206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07" t="s">
        <v>123</v>
      </c>
      <c r="AT321" s="207" t="s">
        <v>118</v>
      </c>
      <c r="AU321" s="207" t="s">
        <v>81</v>
      </c>
      <c r="AY321" s="16" t="s">
        <v>117</v>
      </c>
      <c r="BE321" s="208">
        <f>IF(N321="základní",J321,0)</f>
        <v>0</v>
      </c>
      <c r="BF321" s="208">
        <f>IF(N321="snížená",J321,0)</f>
        <v>0</v>
      </c>
      <c r="BG321" s="208">
        <f>IF(N321="zákl. přenesená",J321,0)</f>
        <v>0</v>
      </c>
      <c r="BH321" s="208">
        <f>IF(N321="sníž. přenesená",J321,0)</f>
        <v>0</v>
      </c>
      <c r="BI321" s="208">
        <f>IF(N321="nulová",J321,0)</f>
        <v>0</v>
      </c>
      <c r="BJ321" s="16" t="s">
        <v>81</v>
      </c>
      <c r="BK321" s="208">
        <f>ROUND(I321*H321,2)</f>
        <v>0</v>
      </c>
      <c r="BL321" s="16" t="s">
        <v>123</v>
      </c>
      <c r="BM321" s="207" t="s">
        <v>1076</v>
      </c>
    </row>
    <row r="322" s="2" customFormat="1" ht="16.5" customHeight="1">
      <c r="A322" s="37"/>
      <c r="B322" s="38"/>
      <c r="C322" s="195" t="s">
        <v>1077</v>
      </c>
      <c r="D322" s="195" t="s">
        <v>118</v>
      </c>
      <c r="E322" s="196" t="s">
        <v>1078</v>
      </c>
      <c r="F322" s="197" t="s">
        <v>1079</v>
      </c>
      <c r="G322" s="198" t="s">
        <v>121</v>
      </c>
      <c r="H322" s="199">
        <v>1</v>
      </c>
      <c r="I322" s="200"/>
      <c r="J322" s="201">
        <f>ROUND(I322*H322,2)</f>
        <v>0</v>
      </c>
      <c r="K322" s="197" t="s">
        <v>122</v>
      </c>
      <c r="L322" s="202"/>
      <c r="M322" s="203" t="s">
        <v>21</v>
      </c>
      <c r="N322" s="204" t="s">
        <v>44</v>
      </c>
      <c r="O322" s="83"/>
      <c r="P322" s="205">
        <f>O322*H322</f>
        <v>0</v>
      </c>
      <c r="Q322" s="205">
        <v>0</v>
      </c>
      <c r="R322" s="205">
        <f>Q322*H322</f>
        <v>0</v>
      </c>
      <c r="S322" s="205">
        <v>0</v>
      </c>
      <c r="T322" s="206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07" t="s">
        <v>123</v>
      </c>
      <c r="AT322" s="207" t="s">
        <v>118</v>
      </c>
      <c r="AU322" s="207" t="s">
        <v>81</v>
      </c>
      <c r="AY322" s="16" t="s">
        <v>117</v>
      </c>
      <c r="BE322" s="208">
        <f>IF(N322="základní",J322,0)</f>
        <v>0</v>
      </c>
      <c r="BF322" s="208">
        <f>IF(N322="snížená",J322,0)</f>
        <v>0</v>
      </c>
      <c r="BG322" s="208">
        <f>IF(N322="zákl. přenesená",J322,0)</f>
        <v>0</v>
      </c>
      <c r="BH322" s="208">
        <f>IF(N322="sníž. přenesená",J322,0)</f>
        <v>0</v>
      </c>
      <c r="BI322" s="208">
        <f>IF(N322="nulová",J322,0)</f>
        <v>0</v>
      </c>
      <c r="BJ322" s="16" t="s">
        <v>81</v>
      </c>
      <c r="BK322" s="208">
        <f>ROUND(I322*H322,2)</f>
        <v>0</v>
      </c>
      <c r="BL322" s="16" t="s">
        <v>123</v>
      </c>
      <c r="BM322" s="207" t="s">
        <v>1080</v>
      </c>
    </row>
    <row r="323" s="2" customFormat="1" ht="16.5" customHeight="1">
      <c r="A323" s="37"/>
      <c r="B323" s="38"/>
      <c r="C323" s="195" t="s">
        <v>1081</v>
      </c>
      <c r="D323" s="195" t="s">
        <v>118</v>
      </c>
      <c r="E323" s="196" t="s">
        <v>1082</v>
      </c>
      <c r="F323" s="197" t="s">
        <v>1083</v>
      </c>
      <c r="G323" s="198" t="s">
        <v>121</v>
      </c>
      <c r="H323" s="199">
        <v>1</v>
      </c>
      <c r="I323" s="200"/>
      <c r="J323" s="201">
        <f>ROUND(I323*H323,2)</f>
        <v>0</v>
      </c>
      <c r="K323" s="197" t="s">
        <v>122</v>
      </c>
      <c r="L323" s="202"/>
      <c r="M323" s="203" t="s">
        <v>21</v>
      </c>
      <c r="N323" s="204" t="s">
        <v>44</v>
      </c>
      <c r="O323" s="83"/>
      <c r="P323" s="205">
        <f>O323*H323</f>
        <v>0</v>
      </c>
      <c r="Q323" s="205">
        <v>0</v>
      </c>
      <c r="R323" s="205">
        <f>Q323*H323</f>
        <v>0</v>
      </c>
      <c r="S323" s="205">
        <v>0</v>
      </c>
      <c r="T323" s="20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07" t="s">
        <v>123</v>
      </c>
      <c r="AT323" s="207" t="s">
        <v>118</v>
      </c>
      <c r="AU323" s="207" t="s">
        <v>81</v>
      </c>
      <c r="AY323" s="16" t="s">
        <v>117</v>
      </c>
      <c r="BE323" s="208">
        <f>IF(N323="základní",J323,0)</f>
        <v>0</v>
      </c>
      <c r="BF323" s="208">
        <f>IF(N323="snížená",J323,0)</f>
        <v>0</v>
      </c>
      <c r="BG323" s="208">
        <f>IF(N323="zákl. přenesená",J323,0)</f>
        <v>0</v>
      </c>
      <c r="BH323" s="208">
        <f>IF(N323="sníž. přenesená",J323,0)</f>
        <v>0</v>
      </c>
      <c r="BI323" s="208">
        <f>IF(N323="nulová",J323,0)</f>
        <v>0</v>
      </c>
      <c r="BJ323" s="16" t="s">
        <v>81</v>
      </c>
      <c r="BK323" s="208">
        <f>ROUND(I323*H323,2)</f>
        <v>0</v>
      </c>
      <c r="BL323" s="16" t="s">
        <v>123</v>
      </c>
      <c r="BM323" s="207" t="s">
        <v>1084</v>
      </c>
    </row>
    <row r="324" s="2" customFormat="1" ht="16.5" customHeight="1">
      <c r="A324" s="37"/>
      <c r="B324" s="38"/>
      <c r="C324" s="195" t="s">
        <v>1085</v>
      </c>
      <c r="D324" s="195" t="s">
        <v>118</v>
      </c>
      <c r="E324" s="196" t="s">
        <v>1086</v>
      </c>
      <c r="F324" s="197" t="s">
        <v>1087</v>
      </c>
      <c r="G324" s="198" t="s">
        <v>121</v>
      </c>
      <c r="H324" s="199">
        <v>1</v>
      </c>
      <c r="I324" s="200"/>
      <c r="J324" s="201">
        <f>ROUND(I324*H324,2)</f>
        <v>0</v>
      </c>
      <c r="K324" s="197" t="s">
        <v>122</v>
      </c>
      <c r="L324" s="202"/>
      <c r="M324" s="203" t="s">
        <v>21</v>
      </c>
      <c r="N324" s="204" t="s">
        <v>44</v>
      </c>
      <c r="O324" s="83"/>
      <c r="P324" s="205">
        <f>O324*H324</f>
        <v>0</v>
      </c>
      <c r="Q324" s="205">
        <v>0</v>
      </c>
      <c r="R324" s="205">
        <f>Q324*H324</f>
        <v>0</v>
      </c>
      <c r="S324" s="205">
        <v>0</v>
      </c>
      <c r="T324" s="206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07" t="s">
        <v>123</v>
      </c>
      <c r="AT324" s="207" t="s">
        <v>118</v>
      </c>
      <c r="AU324" s="207" t="s">
        <v>81</v>
      </c>
      <c r="AY324" s="16" t="s">
        <v>117</v>
      </c>
      <c r="BE324" s="208">
        <f>IF(N324="základní",J324,0)</f>
        <v>0</v>
      </c>
      <c r="BF324" s="208">
        <f>IF(N324="snížená",J324,0)</f>
        <v>0</v>
      </c>
      <c r="BG324" s="208">
        <f>IF(N324="zákl. přenesená",J324,0)</f>
        <v>0</v>
      </c>
      <c r="BH324" s="208">
        <f>IF(N324="sníž. přenesená",J324,0)</f>
        <v>0</v>
      </c>
      <c r="BI324" s="208">
        <f>IF(N324="nulová",J324,0)</f>
        <v>0</v>
      </c>
      <c r="BJ324" s="16" t="s">
        <v>81</v>
      </c>
      <c r="BK324" s="208">
        <f>ROUND(I324*H324,2)</f>
        <v>0</v>
      </c>
      <c r="BL324" s="16" t="s">
        <v>123</v>
      </c>
      <c r="BM324" s="207" t="s">
        <v>1088</v>
      </c>
    </row>
    <row r="325" s="2" customFormat="1" ht="16.5" customHeight="1">
      <c r="A325" s="37"/>
      <c r="B325" s="38"/>
      <c r="C325" s="195" t="s">
        <v>1089</v>
      </c>
      <c r="D325" s="195" t="s">
        <v>118</v>
      </c>
      <c r="E325" s="196" t="s">
        <v>1090</v>
      </c>
      <c r="F325" s="197" t="s">
        <v>1091</v>
      </c>
      <c r="G325" s="198" t="s">
        <v>121</v>
      </c>
      <c r="H325" s="199">
        <v>1</v>
      </c>
      <c r="I325" s="200"/>
      <c r="J325" s="201">
        <f>ROUND(I325*H325,2)</f>
        <v>0</v>
      </c>
      <c r="K325" s="197" t="s">
        <v>122</v>
      </c>
      <c r="L325" s="202"/>
      <c r="M325" s="203" t="s">
        <v>21</v>
      </c>
      <c r="N325" s="204" t="s">
        <v>44</v>
      </c>
      <c r="O325" s="83"/>
      <c r="P325" s="205">
        <f>O325*H325</f>
        <v>0</v>
      </c>
      <c r="Q325" s="205">
        <v>0</v>
      </c>
      <c r="R325" s="205">
        <f>Q325*H325</f>
        <v>0</v>
      </c>
      <c r="S325" s="205">
        <v>0</v>
      </c>
      <c r="T325" s="20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07" t="s">
        <v>123</v>
      </c>
      <c r="AT325" s="207" t="s">
        <v>118</v>
      </c>
      <c r="AU325" s="207" t="s">
        <v>81</v>
      </c>
      <c r="AY325" s="16" t="s">
        <v>117</v>
      </c>
      <c r="BE325" s="208">
        <f>IF(N325="základní",J325,0)</f>
        <v>0</v>
      </c>
      <c r="BF325" s="208">
        <f>IF(N325="snížená",J325,0)</f>
        <v>0</v>
      </c>
      <c r="BG325" s="208">
        <f>IF(N325="zákl. přenesená",J325,0)</f>
        <v>0</v>
      </c>
      <c r="BH325" s="208">
        <f>IF(N325="sníž. přenesená",J325,0)</f>
        <v>0</v>
      </c>
      <c r="BI325" s="208">
        <f>IF(N325="nulová",J325,0)</f>
        <v>0</v>
      </c>
      <c r="BJ325" s="16" t="s">
        <v>81</v>
      </c>
      <c r="BK325" s="208">
        <f>ROUND(I325*H325,2)</f>
        <v>0</v>
      </c>
      <c r="BL325" s="16" t="s">
        <v>123</v>
      </c>
      <c r="BM325" s="207" t="s">
        <v>1092</v>
      </c>
    </row>
    <row r="326" s="2" customFormat="1" ht="16.5" customHeight="1">
      <c r="A326" s="37"/>
      <c r="B326" s="38"/>
      <c r="C326" s="195" t="s">
        <v>1093</v>
      </c>
      <c r="D326" s="195" t="s">
        <v>118</v>
      </c>
      <c r="E326" s="196" t="s">
        <v>1094</v>
      </c>
      <c r="F326" s="197" t="s">
        <v>1095</v>
      </c>
      <c r="G326" s="198" t="s">
        <v>121</v>
      </c>
      <c r="H326" s="199">
        <v>1</v>
      </c>
      <c r="I326" s="200"/>
      <c r="J326" s="201">
        <f>ROUND(I326*H326,2)</f>
        <v>0</v>
      </c>
      <c r="K326" s="197" t="s">
        <v>122</v>
      </c>
      <c r="L326" s="202"/>
      <c r="M326" s="203" t="s">
        <v>21</v>
      </c>
      <c r="N326" s="204" t="s">
        <v>44</v>
      </c>
      <c r="O326" s="83"/>
      <c r="P326" s="205">
        <f>O326*H326</f>
        <v>0</v>
      </c>
      <c r="Q326" s="205">
        <v>0</v>
      </c>
      <c r="R326" s="205">
        <f>Q326*H326</f>
        <v>0</v>
      </c>
      <c r="S326" s="205">
        <v>0</v>
      </c>
      <c r="T326" s="206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07" t="s">
        <v>123</v>
      </c>
      <c r="AT326" s="207" t="s">
        <v>118</v>
      </c>
      <c r="AU326" s="207" t="s">
        <v>81</v>
      </c>
      <c r="AY326" s="16" t="s">
        <v>117</v>
      </c>
      <c r="BE326" s="208">
        <f>IF(N326="základní",J326,0)</f>
        <v>0</v>
      </c>
      <c r="BF326" s="208">
        <f>IF(N326="snížená",J326,0)</f>
        <v>0</v>
      </c>
      <c r="BG326" s="208">
        <f>IF(N326="zákl. přenesená",J326,0)</f>
        <v>0</v>
      </c>
      <c r="BH326" s="208">
        <f>IF(N326="sníž. přenesená",J326,0)</f>
        <v>0</v>
      </c>
      <c r="BI326" s="208">
        <f>IF(N326="nulová",J326,0)</f>
        <v>0</v>
      </c>
      <c r="BJ326" s="16" t="s">
        <v>81</v>
      </c>
      <c r="BK326" s="208">
        <f>ROUND(I326*H326,2)</f>
        <v>0</v>
      </c>
      <c r="BL326" s="16" t="s">
        <v>123</v>
      </c>
      <c r="BM326" s="207" t="s">
        <v>1096</v>
      </c>
    </row>
    <row r="327" s="2" customFormat="1" ht="16.5" customHeight="1">
      <c r="A327" s="37"/>
      <c r="B327" s="38"/>
      <c r="C327" s="195" t="s">
        <v>1097</v>
      </c>
      <c r="D327" s="195" t="s">
        <v>118</v>
      </c>
      <c r="E327" s="196" t="s">
        <v>1098</v>
      </c>
      <c r="F327" s="197" t="s">
        <v>1099</v>
      </c>
      <c r="G327" s="198" t="s">
        <v>121</v>
      </c>
      <c r="H327" s="199">
        <v>1</v>
      </c>
      <c r="I327" s="200"/>
      <c r="J327" s="201">
        <f>ROUND(I327*H327,2)</f>
        <v>0</v>
      </c>
      <c r="K327" s="197" t="s">
        <v>122</v>
      </c>
      <c r="L327" s="202"/>
      <c r="M327" s="203" t="s">
        <v>21</v>
      </c>
      <c r="N327" s="204" t="s">
        <v>44</v>
      </c>
      <c r="O327" s="83"/>
      <c r="P327" s="205">
        <f>O327*H327</f>
        <v>0</v>
      </c>
      <c r="Q327" s="205">
        <v>0</v>
      </c>
      <c r="R327" s="205">
        <f>Q327*H327</f>
        <v>0</v>
      </c>
      <c r="S327" s="205">
        <v>0</v>
      </c>
      <c r="T327" s="206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07" t="s">
        <v>123</v>
      </c>
      <c r="AT327" s="207" t="s">
        <v>118</v>
      </c>
      <c r="AU327" s="207" t="s">
        <v>81</v>
      </c>
      <c r="AY327" s="16" t="s">
        <v>117</v>
      </c>
      <c r="BE327" s="208">
        <f>IF(N327="základní",J327,0)</f>
        <v>0</v>
      </c>
      <c r="BF327" s="208">
        <f>IF(N327="snížená",J327,0)</f>
        <v>0</v>
      </c>
      <c r="BG327" s="208">
        <f>IF(N327="zákl. přenesená",J327,0)</f>
        <v>0</v>
      </c>
      <c r="BH327" s="208">
        <f>IF(N327="sníž. přenesená",J327,0)</f>
        <v>0</v>
      </c>
      <c r="BI327" s="208">
        <f>IF(N327="nulová",J327,0)</f>
        <v>0</v>
      </c>
      <c r="BJ327" s="16" t="s">
        <v>81</v>
      </c>
      <c r="BK327" s="208">
        <f>ROUND(I327*H327,2)</f>
        <v>0</v>
      </c>
      <c r="BL327" s="16" t="s">
        <v>123</v>
      </c>
      <c r="BM327" s="207" t="s">
        <v>1100</v>
      </c>
    </row>
    <row r="328" s="2" customFormat="1" ht="16.5" customHeight="1">
      <c r="A328" s="37"/>
      <c r="B328" s="38"/>
      <c r="C328" s="195" t="s">
        <v>1101</v>
      </c>
      <c r="D328" s="195" t="s">
        <v>118</v>
      </c>
      <c r="E328" s="196" t="s">
        <v>1102</v>
      </c>
      <c r="F328" s="197" t="s">
        <v>1103</v>
      </c>
      <c r="G328" s="198" t="s">
        <v>121</v>
      </c>
      <c r="H328" s="199">
        <v>1</v>
      </c>
      <c r="I328" s="200"/>
      <c r="J328" s="201">
        <f>ROUND(I328*H328,2)</f>
        <v>0</v>
      </c>
      <c r="K328" s="197" t="s">
        <v>122</v>
      </c>
      <c r="L328" s="202"/>
      <c r="M328" s="203" t="s">
        <v>21</v>
      </c>
      <c r="N328" s="204" t="s">
        <v>44</v>
      </c>
      <c r="O328" s="83"/>
      <c r="P328" s="205">
        <f>O328*H328</f>
        <v>0</v>
      </c>
      <c r="Q328" s="205">
        <v>0</v>
      </c>
      <c r="R328" s="205">
        <f>Q328*H328</f>
        <v>0</v>
      </c>
      <c r="S328" s="205">
        <v>0</v>
      </c>
      <c r="T328" s="206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07" t="s">
        <v>123</v>
      </c>
      <c r="AT328" s="207" t="s">
        <v>118</v>
      </c>
      <c r="AU328" s="207" t="s">
        <v>81</v>
      </c>
      <c r="AY328" s="16" t="s">
        <v>117</v>
      </c>
      <c r="BE328" s="208">
        <f>IF(N328="základní",J328,0)</f>
        <v>0</v>
      </c>
      <c r="BF328" s="208">
        <f>IF(N328="snížená",J328,0)</f>
        <v>0</v>
      </c>
      <c r="BG328" s="208">
        <f>IF(N328="zákl. přenesená",J328,0)</f>
        <v>0</v>
      </c>
      <c r="BH328" s="208">
        <f>IF(N328="sníž. přenesená",J328,0)</f>
        <v>0</v>
      </c>
      <c r="BI328" s="208">
        <f>IF(N328="nulová",J328,0)</f>
        <v>0</v>
      </c>
      <c r="BJ328" s="16" t="s">
        <v>81</v>
      </c>
      <c r="BK328" s="208">
        <f>ROUND(I328*H328,2)</f>
        <v>0</v>
      </c>
      <c r="BL328" s="16" t="s">
        <v>123</v>
      </c>
      <c r="BM328" s="207" t="s">
        <v>1104</v>
      </c>
    </row>
    <row r="329" s="2" customFormat="1" ht="24.15" customHeight="1">
      <c r="A329" s="37"/>
      <c r="B329" s="38"/>
      <c r="C329" s="195" t="s">
        <v>1105</v>
      </c>
      <c r="D329" s="195" t="s">
        <v>118</v>
      </c>
      <c r="E329" s="196" t="s">
        <v>1106</v>
      </c>
      <c r="F329" s="197" t="s">
        <v>1107</v>
      </c>
      <c r="G329" s="198" t="s">
        <v>121</v>
      </c>
      <c r="H329" s="199">
        <v>1</v>
      </c>
      <c r="I329" s="200"/>
      <c r="J329" s="201">
        <f>ROUND(I329*H329,2)</f>
        <v>0</v>
      </c>
      <c r="K329" s="197" t="s">
        <v>122</v>
      </c>
      <c r="L329" s="202"/>
      <c r="M329" s="203" t="s">
        <v>21</v>
      </c>
      <c r="N329" s="204" t="s">
        <v>44</v>
      </c>
      <c r="O329" s="83"/>
      <c r="P329" s="205">
        <f>O329*H329</f>
        <v>0</v>
      </c>
      <c r="Q329" s="205">
        <v>0</v>
      </c>
      <c r="R329" s="205">
        <f>Q329*H329</f>
        <v>0</v>
      </c>
      <c r="S329" s="205">
        <v>0</v>
      </c>
      <c r="T329" s="206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07" t="s">
        <v>123</v>
      </c>
      <c r="AT329" s="207" t="s">
        <v>118</v>
      </c>
      <c r="AU329" s="207" t="s">
        <v>81</v>
      </c>
      <c r="AY329" s="16" t="s">
        <v>117</v>
      </c>
      <c r="BE329" s="208">
        <f>IF(N329="základní",J329,0)</f>
        <v>0</v>
      </c>
      <c r="BF329" s="208">
        <f>IF(N329="snížená",J329,0)</f>
        <v>0</v>
      </c>
      <c r="BG329" s="208">
        <f>IF(N329="zákl. přenesená",J329,0)</f>
        <v>0</v>
      </c>
      <c r="BH329" s="208">
        <f>IF(N329="sníž. přenesená",J329,0)</f>
        <v>0</v>
      </c>
      <c r="BI329" s="208">
        <f>IF(N329="nulová",J329,0)</f>
        <v>0</v>
      </c>
      <c r="BJ329" s="16" t="s">
        <v>81</v>
      </c>
      <c r="BK329" s="208">
        <f>ROUND(I329*H329,2)</f>
        <v>0</v>
      </c>
      <c r="BL329" s="16" t="s">
        <v>123</v>
      </c>
      <c r="BM329" s="207" t="s">
        <v>1108</v>
      </c>
    </row>
    <row r="330" s="2" customFormat="1" ht="16.5" customHeight="1">
      <c r="A330" s="37"/>
      <c r="B330" s="38"/>
      <c r="C330" s="195" t="s">
        <v>1109</v>
      </c>
      <c r="D330" s="195" t="s">
        <v>118</v>
      </c>
      <c r="E330" s="196" t="s">
        <v>1110</v>
      </c>
      <c r="F330" s="197" t="s">
        <v>1111</v>
      </c>
      <c r="G330" s="198" t="s">
        <v>121</v>
      </c>
      <c r="H330" s="199">
        <v>1</v>
      </c>
      <c r="I330" s="200"/>
      <c r="J330" s="201">
        <f>ROUND(I330*H330,2)</f>
        <v>0</v>
      </c>
      <c r="K330" s="197" t="s">
        <v>122</v>
      </c>
      <c r="L330" s="202"/>
      <c r="M330" s="203" t="s">
        <v>21</v>
      </c>
      <c r="N330" s="204" t="s">
        <v>44</v>
      </c>
      <c r="O330" s="83"/>
      <c r="P330" s="205">
        <f>O330*H330</f>
        <v>0</v>
      </c>
      <c r="Q330" s="205">
        <v>0</v>
      </c>
      <c r="R330" s="205">
        <f>Q330*H330</f>
        <v>0</v>
      </c>
      <c r="S330" s="205">
        <v>0</v>
      </c>
      <c r="T330" s="206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07" t="s">
        <v>123</v>
      </c>
      <c r="AT330" s="207" t="s">
        <v>118</v>
      </c>
      <c r="AU330" s="207" t="s">
        <v>81</v>
      </c>
      <c r="AY330" s="16" t="s">
        <v>117</v>
      </c>
      <c r="BE330" s="208">
        <f>IF(N330="základní",J330,0)</f>
        <v>0</v>
      </c>
      <c r="BF330" s="208">
        <f>IF(N330="snížená",J330,0)</f>
        <v>0</v>
      </c>
      <c r="BG330" s="208">
        <f>IF(N330="zákl. přenesená",J330,0)</f>
        <v>0</v>
      </c>
      <c r="BH330" s="208">
        <f>IF(N330="sníž. přenesená",J330,0)</f>
        <v>0</v>
      </c>
      <c r="BI330" s="208">
        <f>IF(N330="nulová",J330,0)</f>
        <v>0</v>
      </c>
      <c r="BJ330" s="16" t="s">
        <v>81</v>
      </c>
      <c r="BK330" s="208">
        <f>ROUND(I330*H330,2)</f>
        <v>0</v>
      </c>
      <c r="BL330" s="16" t="s">
        <v>123</v>
      </c>
      <c r="BM330" s="207" t="s">
        <v>1112</v>
      </c>
    </row>
    <row r="331" s="2" customFormat="1" ht="16.5" customHeight="1">
      <c r="A331" s="37"/>
      <c r="B331" s="38"/>
      <c r="C331" s="195" t="s">
        <v>1113</v>
      </c>
      <c r="D331" s="195" t="s">
        <v>118</v>
      </c>
      <c r="E331" s="196" t="s">
        <v>1114</v>
      </c>
      <c r="F331" s="197" t="s">
        <v>1115</v>
      </c>
      <c r="G331" s="198" t="s">
        <v>121</v>
      </c>
      <c r="H331" s="199">
        <v>1</v>
      </c>
      <c r="I331" s="200"/>
      <c r="J331" s="201">
        <f>ROUND(I331*H331,2)</f>
        <v>0</v>
      </c>
      <c r="K331" s="197" t="s">
        <v>122</v>
      </c>
      <c r="L331" s="202"/>
      <c r="M331" s="203" t="s">
        <v>21</v>
      </c>
      <c r="N331" s="204" t="s">
        <v>44</v>
      </c>
      <c r="O331" s="83"/>
      <c r="P331" s="205">
        <f>O331*H331</f>
        <v>0</v>
      </c>
      <c r="Q331" s="205">
        <v>0</v>
      </c>
      <c r="R331" s="205">
        <f>Q331*H331</f>
        <v>0</v>
      </c>
      <c r="S331" s="205">
        <v>0</v>
      </c>
      <c r="T331" s="20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07" t="s">
        <v>123</v>
      </c>
      <c r="AT331" s="207" t="s">
        <v>118</v>
      </c>
      <c r="AU331" s="207" t="s">
        <v>81</v>
      </c>
      <c r="AY331" s="16" t="s">
        <v>117</v>
      </c>
      <c r="BE331" s="208">
        <f>IF(N331="základní",J331,0)</f>
        <v>0</v>
      </c>
      <c r="BF331" s="208">
        <f>IF(N331="snížená",J331,0)</f>
        <v>0</v>
      </c>
      <c r="BG331" s="208">
        <f>IF(N331="zákl. přenesená",J331,0)</f>
        <v>0</v>
      </c>
      <c r="BH331" s="208">
        <f>IF(N331="sníž. přenesená",J331,0)</f>
        <v>0</v>
      </c>
      <c r="BI331" s="208">
        <f>IF(N331="nulová",J331,0)</f>
        <v>0</v>
      </c>
      <c r="BJ331" s="16" t="s">
        <v>81</v>
      </c>
      <c r="BK331" s="208">
        <f>ROUND(I331*H331,2)</f>
        <v>0</v>
      </c>
      <c r="BL331" s="16" t="s">
        <v>123</v>
      </c>
      <c r="BM331" s="207" t="s">
        <v>1116</v>
      </c>
    </row>
    <row r="332" s="2" customFormat="1" ht="24.15" customHeight="1">
      <c r="A332" s="37"/>
      <c r="B332" s="38"/>
      <c r="C332" s="195" t="s">
        <v>1117</v>
      </c>
      <c r="D332" s="195" t="s">
        <v>118</v>
      </c>
      <c r="E332" s="196" t="s">
        <v>1118</v>
      </c>
      <c r="F332" s="197" t="s">
        <v>1119</v>
      </c>
      <c r="G332" s="198" t="s">
        <v>121</v>
      </c>
      <c r="H332" s="199">
        <v>1</v>
      </c>
      <c r="I332" s="200"/>
      <c r="J332" s="201">
        <f>ROUND(I332*H332,2)</f>
        <v>0</v>
      </c>
      <c r="K332" s="197" t="s">
        <v>122</v>
      </c>
      <c r="L332" s="202"/>
      <c r="M332" s="203" t="s">
        <v>21</v>
      </c>
      <c r="N332" s="204" t="s">
        <v>44</v>
      </c>
      <c r="O332" s="83"/>
      <c r="P332" s="205">
        <f>O332*H332</f>
        <v>0</v>
      </c>
      <c r="Q332" s="205">
        <v>0</v>
      </c>
      <c r="R332" s="205">
        <f>Q332*H332</f>
        <v>0</v>
      </c>
      <c r="S332" s="205">
        <v>0</v>
      </c>
      <c r="T332" s="206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07" t="s">
        <v>123</v>
      </c>
      <c r="AT332" s="207" t="s">
        <v>118</v>
      </c>
      <c r="AU332" s="207" t="s">
        <v>81</v>
      </c>
      <c r="AY332" s="16" t="s">
        <v>117</v>
      </c>
      <c r="BE332" s="208">
        <f>IF(N332="základní",J332,0)</f>
        <v>0</v>
      </c>
      <c r="BF332" s="208">
        <f>IF(N332="snížená",J332,0)</f>
        <v>0</v>
      </c>
      <c r="BG332" s="208">
        <f>IF(N332="zákl. přenesená",J332,0)</f>
        <v>0</v>
      </c>
      <c r="BH332" s="208">
        <f>IF(N332="sníž. přenesená",J332,0)</f>
        <v>0</v>
      </c>
      <c r="BI332" s="208">
        <f>IF(N332="nulová",J332,0)</f>
        <v>0</v>
      </c>
      <c r="BJ332" s="16" t="s">
        <v>81</v>
      </c>
      <c r="BK332" s="208">
        <f>ROUND(I332*H332,2)</f>
        <v>0</v>
      </c>
      <c r="BL332" s="16" t="s">
        <v>123</v>
      </c>
      <c r="BM332" s="207" t="s">
        <v>1120</v>
      </c>
    </row>
    <row r="333" s="2" customFormat="1" ht="21.75" customHeight="1">
      <c r="A333" s="37"/>
      <c r="B333" s="38"/>
      <c r="C333" s="195" t="s">
        <v>1121</v>
      </c>
      <c r="D333" s="195" t="s">
        <v>118</v>
      </c>
      <c r="E333" s="196" t="s">
        <v>1122</v>
      </c>
      <c r="F333" s="197" t="s">
        <v>1123</v>
      </c>
      <c r="G333" s="198" t="s">
        <v>121</v>
      </c>
      <c r="H333" s="199">
        <v>1</v>
      </c>
      <c r="I333" s="200"/>
      <c r="J333" s="201">
        <f>ROUND(I333*H333,2)</f>
        <v>0</v>
      </c>
      <c r="K333" s="197" t="s">
        <v>122</v>
      </c>
      <c r="L333" s="202"/>
      <c r="M333" s="203" t="s">
        <v>21</v>
      </c>
      <c r="N333" s="204" t="s">
        <v>44</v>
      </c>
      <c r="O333" s="83"/>
      <c r="P333" s="205">
        <f>O333*H333</f>
        <v>0</v>
      </c>
      <c r="Q333" s="205">
        <v>0</v>
      </c>
      <c r="R333" s="205">
        <f>Q333*H333</f>
        <v>0</v>
      </c>
      <c r="S333" s="205">
        <v>0</v>
      </c>
      <c r="T333" s="206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07" t="s">
        <v>123</v>
      </c>
      <c r="AT333" s="207" t="s">
        <v>118</v>
      </c>
      <c r="AU333" s="207" t="s">
        <v>81</v>
      </c>
      <c r="AY333" s="16" t="s">
        <v>117</v>
      </c>
      <c r="BE333" s="208">
        <f>IF(N333="základní",J333,0)</f>
        <v>0</v>
      </c>
      <c r="BF333" s="208">
        <f>IF(N333="snížená",J333,0)</f>
        <v>0</v>
      </c>
      <c r="BG333" s="208">
        <f>IF(N333="zákl. přenesená",J333,0)</f>
        <v>0</v>
      </c>
      <c r="BH333" s="208">
        <f>IF(N333="sníž. přenesená",J333,0)</f>
        <v>0</v>
      </c>
      <c r="BI333" s="208">
        <f>IF(N333="nulová",J333,0)</f>
        <v>0</v>
      </c>
      <c r="BJ333" s="16" t="s">
        <v>81</v>
      </c>
      <c r="BK333" s="208">
        <f>ROUND(I333*H333,2)</f>
        <v>0</v>
      </c>
      <c r="BL333" s="16" t="s">
        <v>123</v>
      </c>
      <c r="BM333" s="207" t="s">
        <v>1124</v>
      </c>
    </row>
    <row r="334" s="2" customFormat="1" ht="16.5" customHeight="1">
      <c r="A334" s="37"/>
      <c r="B334" s="38"/>
      <c r="C334" s="195" t="s">
        <v>1125</v>
      </c>
      <c r="D334" s="195" t="s">
        <v>118</v>
      </c>
      <c r="E334" s="196" t="s">
        <v>1126</v>
      </c>
      <c r="F334" s="197" t="s">
        <v>1127</v>
      </c>
      <c r="G334" s="198" t="s">
        <v>121</v>
      </c>
      <c r="H334" s="199">
        <v>1</v>
      </c>
      <c r="I334" s="200"/>
      <c r="J334" s="201">
        <f>ROUND(I334*H334,2)</f>
        <v>0</v>
      </c>
      <c r="K334" s="197" t="s">
        <v>122</v>
      </c>
      <c r="L334" s="202"/>
      <c r="M334" s="203" t="s">
        <v>21</v>
      </c>
      <c r="N334" s="204" t="s">
        <v>44</v>
      </c>
      <c r="O334" s="83"/>
      <c r="P334" s="205">
        <f>O334*H334</f>
        <v>0</v>
      </c>
      <c r="Q334" s="205">
        <v>0</v>
      </c>
      <c r="R334" s="205">
        <f>Q334*H334</f>
        <v>0</v>
      </c>
      <c r="S334" s="205">
        <v>0</v>
      </c>
      <c r="T334" s="206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07" t="s">
        <v>123</v>
      </c>
      <c r="AT334" s="207" t="s">
        <v>118</v>
      </c>
      <c r="AU334" s="207" t="s">
        <v>81</v>
      </c>
      <c r="AY334" s="16" t="s">
        <v>117</v>
      </c>
      <c r="BE334" s="208">
        <f>IF(N334="základní",J334,0)</f>
        <v>0</v>
      </c>
      <c r="BF334" s="208">
        <f>IF(N334="snížená",J334,0)</f>
        <v>0</v>
      </c>
      <c r="BG334" s="208">
        <f>IF(N334="zákl. přenesená",J334,0)</f>
        <v>0</v>
      </c>
      <c r="BH334" s="208">
        <f>IF(N334="sníž. přenesená",J334,0)</f>
        <v>0</v>
      </c>
      <c r="BI334" s="208">
        <f>IF(N334="nulová",J334,0)</f>
        <v>0</v>
      </c>
      <c r="BJ334" s="16" t="s">
        <v>81</v>
      </c>
      <c r="BK334" s="208">
        <f>ROUND(I334*H334,2)</f>
        <v>0</v>
      </c>
      <c r="BL334" s="16" t="s">
        <v>123</v>
      </c>
      <c r="BM334" s="207" t="s">
        <v>1128</v>
      </c>
    </row>
    <row r="335" s="2" customFormat="1" ht="16.5" customHeight="1">
      <c r="A335" s="37"/>
      <c r="B335" s="38"/>
      <c r="C335" s="195" t="s">
        <v>1129</v>
      </c>
      <c r="D335" s="195" t="s">
        <v>118</v>
      </c>
      <c r="E335" s="196" t="s">
        <v>1130</v>
      </c>
      <c r="F335" s="197" t="s">
        <v>1131</v>
      </c>
      <c r="G335" s="198" t="s">
        <v>1132</v>
      </c>
      <c r="H335" s="199">
        <v>1</v>
      </c>
      <c r="I335" s="200"/>
      <c r="J335" s="201">
        <f>ROUND(I335*H335,2)</f>
        <v>0</v>
      </c>
      <c r="K335" s="197" t="s">
        <v>122</v>
      </c>
      <c r="L335" s="202"/>
      <c r="M335" s="203" t="s">
        <v>21</v>
      </c>
      <c r="N335" s="204" t="s">
        <v>44</v>
      </c>
      <c r="O335" s="83"/>
      <c r="P335" s="205">
        <f>O335*H335</f>
        <v>0</v>
      </c>
      <c r="Q335" s="205">
        <v>0</v>
      </c>
      <c r="R335" s="205">
        <f>Q335*H335</f>
        <v>0</v>
      </c>
      <c r="S335" s="205">
        <v>0</v>
      </c>
      <c r="T335" s="206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07" t="s">
        <v>123</v>
      </c>
      <c r="AT335" s="207" t="s">
        <v>118</v>
      </c>
      <c r="AU335" s="207" t="s">
        <v>81</v>
      </c>
      <c r="AY335" s="16" t="s">
        <v>117</v>
      </c>
      <c r="BE335" s="208">
        <f>IF(N335="základní",J335,0)</f>
        <v>0</v>
      </c>
      <c r="BF335" s="208">
        <f>IF(N335="snížená",J335,0)</f>
        <v>0</v>
      </c>
      <c r="BG335" s="208">
        <f>IF(N335="zákl. přenesená",J335,0)</f>
        <v>0</v>
      </c>
      <c r="BH335" s="208">
        <f>IF(N335="sníž. přenesená",J335,0)</f>
        <v>0</v>
      </c>
      <c r="BI335" s="208">
        <f>IF(N335="nulová",J335,0)</f>
        <v>0</v>
      </c>
      <c r="BJ335" s="16" t="s">
        <v>81</v>
      </c>
      <c r="BK335" s="208">
        <f>ROUND(I335*H335,2)</f>
        <v>0</v>
      </c>
      <c r="BL335" s="16" t="s">
        <v>123</v>
      </c>
      <c r="BM335" s="207" t="s">
        <v>1133</v>
      </c>
    </row>
    <row r="336" s="2" customFormat="1" ht="16.5" customHeight="1">
      <c r="A336" s="37"/>
      <c r="B336" s="38"/>
      <c r="C336" s="195" t="s">
        <v>1134</v>
      </c>
      <c r="D336" s="195" t="s">
        <v>118</v>
      </c>
      <c r="E336" s="196" t="s">
        <v>1135</v>
      </c>
      <c r="F336" s="197" t="s">
        <v>1136</v>
      </c>
      <c r="G336" s="198" t="s">
        <v>121</v>
      </c>
      <c r="H336" s="199">
        <v>1</v>
      </c>
      <c r="I336" s="200"/>
      <c r="J336" s="201">
        <f>ROUND(I336*H336,2)</f>
        <v>0</v>
      </c>
      <c r="K336" s="197" t="s">
        <v>122</v>
      </c>
      <c r="L336" s="202"/>
      <c r="M336" s="203" t="s">
        <v>21</v>
      </c>
      <c r="N336" s="204" t="s">
        <v>44</v>
      </c>
      <c r="O336" s="83"/>
      <c r="P336" s="205">
        <f>O336*H336</f>
        <v>0</v>
      </c>
      <c r="Q336" s="205">
        <v>0</v>
      </c>
      <c r="R336" s="205">
        <f>Q336*H336</f>
        <v>0</v>
      </c>
      <c r="S336" s="205">
        <v>0</v>
      </c>
      <c r="T336" s="20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07" t="s">
        <v>123</v>
      </c>
      <c r="AT336" s="207" t="s">
        <v>118</v>
      </c>
      <c r="AU336" s="207" t="s">
        <v>81</v>
      </c>
      <c r="AY336" s="16" t="s">
        <v>117</v>
      </c>
      <c r="BE336" s="208">
        <f>IF(N336="základní",J336,0)</f>
        <v>0</v>
      </c>
      <c r="BF336" s="208">
        <f>IF(N336="snížená",J336,0)</f>
        <v>0</v>
      </c>
      <c r="BG336" s="208">
        <f>IF(N336="zákl. přenesená",J336,0)</f>
        <v>0</v>
      </c>
      <c r="BH336" s="208">
        <f>IF(N336="sníž. přenesená",J336,0)</f>
        <v>0</v>
      </c>
      <c r="BI336" s="208">
        <f>IF(N336="nulová",J336,0)</f>
        <v>0</v>
      </c>
      <c r="BJ336" s="16" t="s">
        <v>81</v>
      </c>
      <c r="BK336" s="208">
        <f>ROUND(I336*H336,2)</f>
        <v>0</v>
      </c>
      <c r="BL336" s="16" t="s">
        <v>123</v>
      </c>
      <c r="BM336" s="207" t="s">
        <v>1137</v>
      </c>
    </row>
    <row r="337" s="2" customFormat="1" ht="16.5" customHeight="1">
      <c r="A337" s="37"/>
      <c r="B337" s="38"/>
      <c r="C337" s="195" t="s">
        <v>1138</v>
      </c>
      <c r="D337" s="195" t="s">
        <v>118</v>
      </c>
      <c r="E337" s="196" t="s">
        <v>1139</v>
      </c>
      <c r="F337" s="197" t="s">
        <v>1140</v>
      </c>
      <c r="G337" s="198" t="s">
        <v>121</v>
      </c>
      <c r="H337" s="199">
        <v>1</v>
      </c>
      <c r="I337" s="200"/>
      <c r="J337" s="201">
        <f>ROUND(I337*H337,2)</f>
        <v>0</v>
      </c>
      <c r="K337" s="197" t="s">
        <v>122</v>
      </c>
      <c r="L337" s="202"/>
      <c r="M337" s="203" t="s">
        <v>21</v>
      </c>
      <c r="N337" s="204" t="s">
        <v>44</v>
      </c>
      <c r="O337" s="83"/>
      <c r="P337" s="205">
        <f>O337*H337</f>
        <v>0</v>
      </c>
      <c r="Q337" s="205">
        <v>0</v>
      </c>
      <c r="R337" s="205">
        <f>Q337*H337</f>
        <v>0</v>
      </c>
      <c r="S337" s="205">
        <v>0</v>
      </c>
      <c r="T337" s="206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07" t="s">
        <v>123</v>
      </c>
      <c r="AT337" s="207" t="s">
        <v>118</v>
      </c>
      <c r="AU337" s="207" t="s">
        <v>81</v>
      </c>
      <c r="AY337" s="16" t="s">
        <v>117</v>
      </c>
      <c r="BE337" s="208">
        <f>IF(N337="základní",J337,0)</f>
        <v>0</v>
      </c>
      <c r="BF337" s="208">
        <f>IF(N337="snížená",J337,0)</f>
        <v>0</v>
      </c>
      <c r="BG337" s="208">
        <f>IF(N337="zákl. přenesená",J337,0)</f>
        <v>0</v>
      </c>
      <c r="BH337" s="208">
        <f>IF(N337="sníž. přenesená",J337,0)</f>
        <v>0</v>
      </c>
      <c r="BI337" s="208">
        <f>IF(N337="nulová",J337,0)</f>
        <v>0</v>
      </c>
      <c r="BJ337" s="16" t="s">
        <v>81</v>
      </c>
      <c r="BK337" s="208">
        <f>ROUND(I337*H337,2)</f>
        <v>0</v>
      </c>
      <c r="BL337" s="16" t="s">
        <v>123</v>
      </c>
      <c r="BM337" s="207" t="s">
        <v>1141</v>
      </c>
    </row>
    <row r="338" s="2" customFormat="1" ht="16.5" customHeight="1">
      <c r="A338" s="37"/>
      <c r="B338" s="38"/>
      <c r="C338" s="195" t="s">
        <v>1142</v>
      </c>
      <c r="D338" s="195" t="s">
        <v>118</v>
      </c>
      <c r="E338" s="196" t="s">
        <v>1143</v>
      </c>
      <c r="F338" s="197" t="s">
        <v>1144</v>
      </c>
      <c r="G338" s="198" t="s">
        <v>121</v>
      </c>
      <c r="H338" s="199">
        <v>1</v>
      </c>
      <c r="I338" s="200"/>
      <c r="J338" s="201">
        <f>ROUND(I338*H338,2)</f>
        <v>0</v>
      </c>
      <c r="K338" s="197" t="s">
        <v>122</v>
      </c>
      <c r="L338" s="202"/>
      <c r="M338" s="203" t="s">
        <v>21</v>
      </c>
      <c r="N338" s="204" t="s">
        <v>44</v>
      </c>
      <c r="O338" s="83"/>
      <c r="P338" s="205">
        <f>O338*H338</f>
        <v>0</v>
      </c>
      <c r="Q338" s="205">
        <v>0</v>
      </c>
      <c r="R338" s="205">
        <f>Q338*H338</f>
        <v>0</v>
      </c>
      <c r="S338" s="205">
        <v>0</v>
      </c>
      <c r="T338" s="206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07" t="s">
        <v>123</v>
      </c>
      <c r="AT338" s="207" t="s">
        <v>118</v>
      </c>
      <c r="AU338" s="207" t="s">
        <v>81</v>
      </c>
      <c r="AY338" s="16" t="s">
        <v>117</v>
      </c>
      <c r="BE338" s="208">
        <f>IF(N338="základní",J338,0)</f>
        <v>0</v>
      </c>
      <c r="BF338" s="208">
        <f>IF(N338="snížená",J338,0)</f>
        <v>0</v>
      </c>
      <c r="BG338" s="208">
        <f>IF(N338="zákl. přenesená",J338,0)</f>
        <v>0</v>
      </c>
      <c r="BH338" s="208">
        <f>IF(N338="sníž. přenesená",J338,0)</f>
        <v>0</v>
      </c>
      <c r="BI338" s="208">
        <f>IF(N338="nulová",J338,0)</f>
        <v>0</v>
      </c>
      <c r="BJ338" s="16" t="s">
        <v>81</v>
      </c>
      <c r="BK338" s="208">
        <f>ROUND(I338*H338,2)</f>
        <v>0</v>
      </c>
      <c r="BL338" s="16" t="s">
        <v>123</v>
      </c>
      <c r="BM338" s="207" t="s">
        <v>1145</v>
      </c>
    </row>
    <row r="339" s="2" customFormat="1" ht="16.5" customHeight="1">
      <c r="A339" s="37"/>
      <c r="B339" s="38"/>
      <c r="C339" s="195" t="s">
        <v>1146</v>
      </c>
      <c r="D339" s="195" t="s">
        <v>118</v>
      </c>
      <c r="E339" s="196" t="s">
        <v>1147</v>
      </c>
      <c r="F339" s="197" t="s">
        <v>1148</v>
      </c>
      <c r="G339" s="198" t="s">
        <v>121</v>
      </c>
      <c r="H339" s="199">
        <v>1</v>
      </c>
      <c r="I339" s="200"/>
      <c r="J339" s="201">
        <f>ROUND(I339*H339,2)</f>
        <v>0</v>
      </c>
      <c r="K339" s="197" t="s">
        <v>122</v>
      </c>
      <c r="L339" s="202"/>
      <c r="M339" s="203" t="s">
        <v>21</v>
      </c>
      <c r="N339" s="204" t="s">
        <v>44</v>
      </c>
      <c r="O339" s="83"/>
      <c r="P339" s="205">
        <f>O339*H339</f>
        <v>0</v>
      </c>
      <c r="Q339" s="205">
        <v>0</v>
      </c>
      <c r="R339" s="205">
        <f>Q339*H339</f>
        <v>0</v>
      </c>
      <c r="S339" s="205">
        <v>0</v>
      </c>
      <c r="T339" s="20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07" t="s">
        <v>123</v>
      </c>
      <c r="AT339" s="207" t="s">
        <v>118</v>
      </c>
      <c r="AU339" s="207" t="s">
        <v>81</v>
      </c>
      <c r="AY339" s="16" t="s">
        <v>117</v>
      </c>
      <c r="BE339" s="208">
        <f>IF(N339="základní",J339,0)</f>
        <v>0</v>
      </c>
      <c r="BF339" s="208">
        <f>IF(N339="snížená",J339,0)</f>
        <v>0</v>
      </c>
      <c r="BG339" s="208">
        <f>IF(N339="zákl. přenesená",J339,0)</f>
        <v>0</v>
      </c>
      <c r="BH339" s="208">
        <f>IF(N339="sníž. přenesená",J339,0)</f>
        <v>0</v>
      </c>
      <c r="BI339" s="208">
        <f>IF(N339="nulová",J339,0)</f>
        <v>0</v>
      </c>
      <c r="BJ339" s="16" t="s">
        <v>81</v>
      </c>
      <c r="BK339" s="208">
        <f>ROUND(I339*H339,2)</f>
        <v>0</v>
      </c>
      <c r="BL339" s="16" t="s">
        <v>123</v>
      </c>
      <c r="BM339" s="207" t="s">
        <v>1149</v>
      </c>
    </row>
    <row r="340" s="2" customFormat="1" ht="21.75" customHeight="1">
      <c r="A340" s="37"/>
      <c r="B340" s="38"/>
      <c r="C340" s="195" t="s">
        <v>1150</v>
      </c>
      <c r="D340" s="195" t="s">
        <v>118</v>
      </c>
      <c r="E340" s="196" t="s">
        <v>1151</v>
      </c>
      <c r="F340" s="197" t="s">
        <v>1152</v>
      </c>
      <c r="G340" s="198" t="s">
        <v>121</v>
      </c>
      <c r="H340" s="199">
        <v>1</v>
      </c>
      <c r="I340" s="200"/>
      <c r="J340" s="201">
        <f>ROUND(I340*H340,2)</f>
        <v>0</v>
      </c>
      <c r="K340" s="197" t="s">
        <v>122</v>
      </c>
      <c r="L340" s="202"/>
      <c r="M340" s="203" t="s">
        <v>21</v>
      </c>
      <c r="N340" s="204" t="s">
        <v>44</v>
      </c>
      <c r="O340" s="83"/>
      <c r="P340" s="205">
        <f>O340*H340</f>
        <v>0</v>
      </c>
      <c r="Q340" s="205">
        <v>0</v>
      </c>
      <c r="R340" s="205">
        <f>Q340*H340</f>
        <v>0</v>
      </c>
      <c r="S340" s="205">
        <v>0</v>
      </c>
      <c r="T340" s="206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07" t="s">
        <v>123</v>
      </c>
      <c r="AT340" s="207" t="s">
        <v>118</v>
      </c>
      <c r="AU340" s="207" t="s">
        <v>81</v>
      </c>
      <c r="AY340" s="16" t="s">
        <v>117</v>
      </c>
      <c r="BE340" s="208">
        <f>IF(N340="základní",J340,0)</f>
        <v>0</v>
      </c>
      <c r="BF340" s="208">
        <f>IF(N340="snížená",J340,0)</f>
        <v>0</v>
      </c>
      <c r="BG340" s="208">
        <f>IF(N340="zákl. přenesená",J340,0)</f>
        <v>0</v>
      </c>
      <c r="BH340" s="208">
        <f>IF(N340="sníž. přenesená",J340,0)</f>
        <v>0</v>
      </c>
      <c r="BI340" s="208">
        <f>IF(N340="nulová",J340,0)</f>
        <v>0</v>
      </c>
      <c r="BJ340" s="16" t="s">
        <v>81</v>
      </c>
      <c r="BK340" s="208">
        <f>ROUND(I340*H340,2)</f>
        <v>0</v>
      </c>
      <c r="BL340" s="16" t="s">
        <v>123</v>
      </c>
      <c r="BM340" s="207" t="s">
        <v>1153</v>
      </c>
    </row>
    <row r="341" s="2" customFormat="1" ht="21.75" customHeight="1">
      <c r="A341" s="37"/>
      <c r="B341" s="38"/>
      <c r="C341" s="195" t="s">
        <v>1154</v>
      </c>
      <c r="D341" s="195" t="s">
        <v>118</v>
      </c>
      <c r="E341" s="196" t="s">
        <v>1155</v>
      </c>
      <c r="F341" s="197" t="s">
        <v>1156</v>
      </c>
      <c r="G341" s="198" t="s">
        <v>121</v>
      </c>
      <c r="H341" s="199">
        <v>1</v>
      </c>
      <c r="I341" s="200"/>
      <c r="J341" s="201">
        <f>ROUND(I341*H341,2)</f>
        <v>0</v>
      </c>
      <c r="K341" s="197" t="s">
        <v>122</v>
      </c>
      <c r="L341" s="202"/>
      <c r="M341" s="203" t="s">
        <v>21</v>
      </c>
      <c r="N341" s="204" t="s">
        <v>44</v>
      </c>
      <c r="O341" s="83"/>
      <c r="P341" s="205">
        <f>O341*H341</f>
        <v>0</v>
      </c>
      <c r="Q341" s="205">
        <v>0</v>
      </c>
      <c r="R341" s="205">
        <f>Q341*H341</f>
        <v>0</v>
      </c>
      <c r="S341" s="205">
        <v>0</v>
      </c>
      <c r="T341" s="20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07" t="s">
        <v>123</v>
      </c>
      <c r="AT341" s="207" t="s">
        <v>118</v>
      </c>
      <c r="AU341" s="207" t="s">
        <v>81</v>
      </c>
      <c r="AY341" s="16" t="s">
        <v>117</v>
      </c>
      <c r="BE341" s="208">
        <f>IF(N341="základní",J341,0)</f>
        <v>0</v>
      </c>
      <c r="BF341" s="208">
        <f>IF(N341="snížená",J341,0)</f>
        <v>0</v>
      </c>
      <c r="BG341" s="208">
        <f>IF(N341="zákl. přenesená",J341,0)</f>
        <v>0</v>
      </c>
      <c r="BH341" s="208">
        <f>IF(N341="sníž. přenesená",J341,0)</f>
        <v>0</v>
      </c>
      <c r="BI341" s="208">
        <f>IF(N341="nulová",J341,0)</f>
        <v>0</v>
      </c>
      <c r="BJ341" s="16" t="s">
        <v>81</v>
      </c>
      <c r="BK341" s="208">
        <f>ROUND(I341*H341,2)</f>
        <v>0</v>
      </c>
      <c r="BL341" s="16" t="s">
        <v>123</v>
      </c>
      <c r="BM341" s="207" t="s">
        <v>1157</v>
      </c>
    </row>
    <row r="342" s="2" customFormat="1" ht="24.15" customHeight="1">
      <c r="A342" s="37"/>
      <c r="B342" s="38"/>
      <c r="C342" s="195" t="s">
        <v>1158</v>
      </c>
      <c r="D342" s="195" t="s">
        <v>118</v>
      </c>
      <c r="E342" s="196" t="s">
        <v>1159</v>
      </c>
      <c r="F342" s="197" t="s">
        <v>1160</v>
      </c>
      <c r="G342" s="198" t="s">
        <v>121</v>
      </c>
      <c r="H342" s="199">
        <v>1</v>
      </c>
      <c r="I342" s="200"/>
      <c r="J342" s="201">
        <f>ROUND(I342*H342,2)</f>
        <v>0</v>
      </c>
      <c r="K342" s="197" t="s">
        <v>122</v>
      </c>
      <c r="L342" s="202"/>
      <c r="M342" s="203" t="s">
        <v>21</v>
      </c>
      <c r="N342" s="204" t="s">
        <v>44</v>
      </c>
      <c r="O342" s="83"/>
      <c r="P342" s="205">
        <f>O342*H342</f>
        <v>0</v>
      </c>
      <c r="Q342" s="205">
        <v>0</v>
      </c>
      <c r="R342" s="205">
        <f>Q342*H342</f>
        <v>0</v>
      </c>
      <c r="S342" s="205">
        <v>0</v>
      </c>
      <c r="T342" s="206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07" t="s">
        <v>123</v>
      </c>
      <c r="AT342" s="207" t="s">
        <v>118</v>
      </c>
      <c r="AU342" s="207" t="s">
        <v>81</v>
      </c>
      <c r="AY342" s="16" t="s">
        <v>117</v>
      </c>
      <c r="BE342" s="208">
        <f>IF(N342="základní",J342,0)</f>
        <v>0</v>
      </c>
      <c r="BF342" s="208">
        <f>IF(N342="snížená",J342,0)</f>
        <v>0</v>
      </c>
      <c r="BG342" s="208">
        <f>IF(N342="zákl. přenesená",J342,0)</f>
        <v>0</v>
      </c>
      <c r="BH342" s="208">
        <f>IF(N342="sníž. přenesená",J342,0)</f>
        <v>0</v>
      </c>
      <c r="BI342" s="208">
        <f>IF(N342="nulová",J342,0)</f>
        <v>0</v>
      </c>
      <c r="BJ342" s="16" t="s">
        <v>81</v>
      </c>
      <c r="BK342" s="208">
        <f>ROUND(I342*H342,2)</f>
        <v>0</v>
      </c>
      <c r="BL342" s="16" t="s">
        <v>123</v>
      </c>
      <c r="BM342" s="207" t="s">
        <v>1161</v>
      </c>
    </row>
    <row r="343" s="2" customFormat="1" ht="16.5" customHeight="1">
      <c r="A343" s="37"/>
      <c r="B343" s="38"/>
      <c r="C343" s="195" t="s">
        <v>1162</v>
      </c>
      <c r="D343" s="195" t="s">
        <v>118</v>
      </c>
      <c r="E343" s="196" t="s">
        <v>1163</v>
      </c>
      <c r="F343" s="197" t="s">
        <v>1164</v>
      </c>
      <c r="G343" s="198" t="s">
        <v>121</v>
      </c>
      <c r="H343" s="199">
        <v>1</v>
      </c>
      <c r="I343" s="200"/>
      <c r="J343" s="201">
        <f>ROUND(I343*H343,2)</f>
        <v>0</v>
      </c>
      <c r="K343" s="197" t="s">
        <v>122</v>
      </c>
      <c r="L343" s="202"/>
      <c r="M343" s="203" t="s">
        <v>21</v>
      </c>
      <c r="N343" s="204" t="s">
        <v>44</v>
      </c>
      <c r="O343" s="83"/>
      <c r="P343" s="205">
        <f>O343*H343</f>
        <v>0</v>
      </c>
      <c r="Q343" s="205">
        <v>0</v>
      </c>
      <c r="R343" s="205">
        <f>Q343*H343</f>
        <v>0</v>
      </c>
      <c r="S343" s="205">
        <v>0</v>
      </c>
      <c r="T343" s="206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07" t="s">
        <v>123</v>
      </c>
      <c r="AT343" s="207" t="s">
        <v>118</v>
      </c>
      <c r="AU343" s="207" t="s">
        <v>81</v>
      </c>
      <c r="AY343" s="16" t="s">
        <v>117</v>
      </c>
      <c r="BE343" s="208">
        <f>IF(N343="základní",J343,0)</f>
        <v>0</v>
      </c>
      <c r="BF343" s="208">
        <f>IF(N343="snížená",J343,0)</f>
        <v>0</v>
      </c>
      <c r="BG343" s="208">
        <f>IF(N343="zákl. přenesená",J343,0)</f>
        <v>0</v>
      </c>
      <c r="BH343" s="208">
        <f>IF(N343="sníž. přenesená",J343,0)</f>
        <v>0</v>
      </c>
      <c r="BI343" s="208">
        <f>IF(N343="nulová",J343,0)</f>
        <v>0</v>
      </c>
      <c r="BJ343" s="16" t="s">
        <v>81</v>
      </c>
      <c r="BK343" s="208">
        <f>ROUND(I343*H343,2)</f>
        <v>0</v>
      </c>
      <c r="BL343" s="16" t="s">
        <v>123</v>
      </c>
      <c r="BM343" s="207" t="s">
        <v>1165</v>
      </c>
    </row>
    <row r="344" s="2" customFormat="1" ht="24.15" customHeight="1">
      <c r="A344" s="37"/>
      <c r="B344" s="38"/>
      <c r="C344" s="195" t="s">
        <v>1166</v>
      </c>
      <c r="D344" s="195" t="s">
        <v>118</v>
      </c>
      <c r="E344" s="196" t="s">
        <v>1167</v>
      </c>
      <c r="F344" s="197" t="s">
        <v>1168</v>
      </c>
      <c r="G344" s="198" t="s">
        <v>121</v>
      </c>
      <c r="H344" s="199">
        <v>1</v>
      </c>
      <c r="I344" s="200"/>
      <c r="J344" s="201">
        <f>ROUND(I344*H344,2)</f>
        <v>0</v>
      </c>
      <c r="K344" s="197" t="s">
        <v>122</v>
      </c>
      <c r="L344" s="202"/>
      <c r="M344" s="203" t="s">
        <v>21</v>
      </c>
      <c r="N344" s="204" t="s">
        <v>44</v>
      </c>
      <c r="O344" s="83"/>
      <c r="P344" s="205">
        <f>O344*H344</f>
        <v>0</v>
      </c>
      <c r="Q344" s="205">
        <v>0</v>
      </c>
      <c r="R344" s="205">
        <f>Q344*H344</f>
        <v>0</v>
      </c>
      <c r="S344" s="205">
        <v>0</v>
      </c>
      <c r="T344" s="206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07" t="s">
        <v>123</v>
      </c>
      <c r="AT344" s="207" t="s">
        <v>118</v>
      </c>
      <c r="AU344" s="207" t="s">
        <v>81</v>
      </c>
      <c r="AY344" s="16" t="s">
        <v>117</v>
      </c>
      <c r="BE344" s="208">
        <f>IF(N344="základní",J344,0)</f>
        <v>0</v>
      </c>
      <c r="BF344" s="208">
        <f>IF(N344="snížená",J344,0)</f>
        <v>0</v>
      </c>
      <c r="BG344" s="208">
        <f>IF(N344="zákl. přenesená",J344,0)</f>
        <v>0</v>
      </c>
      <c r="BH344" s="208">
        <f>IF(N344="sníž. přenesená",J344,0)</f>
        <v>0</v>
      </c>
      <c r="BI344" s="208">
        <f>IF(N344="nulová",J344,0)</f>
        <v>0</v>
      </c>
      <c r="BJ344" s="16" t="s">
        <v>81</v>
      </c>
      <c r="BK344" s="208">
        <f>ROUND(I344*H344,2)</f>
        <v>0</v>
      </c>
      <c r="BL344" s="16" t="s">
        <v>123</v>
      </c>
      <c r="BM344" s="207" t="s">
        <v>1169</v>
      </c>
    </row>
    <row r="345" s="2" customFormat="1" ht="24.15" customHeight="1">
      <c r="A345" s="37"/>
      <c r="B345" s="38"/>
      <c r="C345" s="195" t="s">
        <v>1170</v>
      </c>
      <c r="D345" s="195" t="s">
        <v>118</v>
      </c>
      <c r="E345" s="196" t="s">
        <v>1171</v>
      </c>
      <c r="F345" s="197" t="s">
        <v>1172</v>
      </c>
      <c r="G345" s="198" t="s">
        <v>121</v>
      </c>
      <c r="H345" s="199">
        <v>1</v>
      </c>
      <c r="I345" s="200"/>
      <c r="J345" s="201">
        <f>ROUND(I345*H345,2)</f>
        <v>0</v>
      </c>
      <c r="K345" s="197" t="s">
        <v>122</v>
      </c>
      <c r="L345" s="202"/>
      <c r="M345" s="203" t="s">
        <v>21</v>
      </c>
      <c r="N345" s="204" t="s">
        <v>44</v>
      </c>
      <c r="O345" s="83"/>
      <c r="P345" s="205">
        <f>O345*H345</f>
        <v>0</v>
      </c>
      <c r="Q345" s="205">
        <v>0</v>
      </c>
      <c r="R345" s="205">
        <f>Q345*H345</f>
        <v>0</v>
      </c>
      <c r="S345" s="205">
        <v>0</v>
      </c>
      <c r="T345" s="206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07" t="s">
        <v>123</v>
      </c>
      <c r="AT345" s="207" t="s">
        <v>118</v>
      </c>
      <c r="AU345" s="207" t="s">
        <v>81</v>
      </c>
      <c r="AY345" s="16" t="s">
        <v>117</v>
      </c>
      <c r="BE345" s="208">
        <f>IF(N345="základní",J345,0)</f>
        <v>0</v>
      </c>
      <c r="BF345" s="208">
        <f>IF(N345="snížená",J345,0)</f>
        <v>0</v>
      </c>
      <c r="BG345" s="208">
        <f>IF(N345="zákl. přenesená",J345,0)</f>
        <v>0</v>
      </c>
      <c r="BH345" s="208">
        <f>IF(N345="sníž. přenesená",J345,0)</f>
        <v>0</v>
      </c>
      <c r="BI345" s="208">
        <f>IF(N345="nulová",J345,0)</f>
        <v>0</v>
      </c>
      <c r="BJ345" s="16" t="s">
        <v>81</v>
      </c>
      <c r="BK345" s="208">
        <f>ROUND(I345*H345,2)</f>
        <v>0</v>
      </c>
      <c r="BL345" s="16" t="s">
        <v>123</v>
      </c>
      <c r="BM345" s="207" t="s">
        <v>1173</v>
      </c>
    </row>
    <row r="346" s="2" customFormat="1" ht="37.8" customHeight="1">
      <c r="A346" s="37"/>
      <c r="B346" s="38"/>
      <c r="C346" s="195" t="s">
        <v>1174</v>
      </c>
      <c r="D346" s="195" t="s">
        <v>118</v>
      </c>
      <c r="E346" s="196" t="s">
        <v>1175</v>
      </c>
      <c r="F346" s="197" t="s">
        <v>1176</v>
      </c>
      <c r="G346" s="198" t="s">
        <v>121</v>
      </c>
      <c r="H346" s="199">
        <v>1</v>
      </c>
      <c r="I346" s="200"/>
      <c r="J346" s="201">
        <f>ROUND(I346*H346,2)</f>
        <v>0</v>
      </c>
      <c r="K346" s="197" t="s">
        <v>122</v>
      </c>
      <c r="L346" s="202"/>
      <c r="M346" s="203" t="s">
        <v>21</v>
      </c>
      <c r="N346" s="204" t="s">
        <v>44</v>
      </c>
      <c r="O346" s="83"/>
      <c r="P346" s="205">
        <f>O346*H346</f>
        <v>0</v>
      </c>
      <c r="Q346" s="205">
        <v>0</v>
      </c>
      <c r="R346" s="205">
        <f>Q346*H346</f>
        <v>0</v>
      </c>
      <c r="S346" s="205">
        <v>0</v>
      </c>
      <c r="T346" s="206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07" t="s">
        <v>123</v>
      </c>
      <c r="AT346" s="207" t="s">
        <v>118</v>
      </c>
      <c r="AU346" s="207" t="s">
        <v>81</v>
      </c>
      <c r="AY346" s="16" t="s">
        <v>117</v>
      </c>
      <c r="BE346" s="208">
        <f>IF(N346="základní",J346,0)</f>
        <v>0</v>
      </c>
      <c r="BF346" s="208">
        <f>IF(N346="snížená",J346,0)</f>
        <v>0</v>
      </c>
      <c r="BG346" s="208">
        <f>IF(N346="zákl. přenesená",J346,0)</f>
        <v>0</v>
      </c>
      <c r="BH346" s="208">
        <f>IF(N346="sníž. přenesená",J346,0)</f>
        <v>0</v>
      </c>
      <c r="BI346" s="208">
        <f>IF(N346="nulová",J346,0)</f>
        <v>0</v>
      </c>
      <c r="BJ346" s="16" t="s">
        <v>81</v>
      </c>
      <c r="BK346" s="208">
        <f>ROUND(I346*H346,2)</f>
        <v>0</v>
      </c>
      <c r="BL346" s="16" t="s">
        <v>123</v>
      </c>
      <c r="BM346" s="207" t="s">
        <v>1177</v>
      </c>
    </row>
    <row r="347" s="2" customFormat="1" ht="33" customHeight="1">
      <c r="A347" s="37"/>
      <c r="B347" s="38"/>
      <c r="C347" s="195" t="s">
        <v>1178</v>
      </c>
      <c r="D347" s="195" t="s">
        <v>118</v>
      </c>
      <c r="E347" s="196" t="s">
        <v>1179</v>
      </c>
      <c r="F347" s="197" t="s">
        <v>1180</v>
      </c>
      <c r="G347" s="198" t="s">
        <v>121</v>
      </c>
      <c r="H347" s="199">
        <v>1</v>
      </c>
      <c r="I347" s="200"/>
      <c r="J347" s="201">
        <f>ROUND(I347*H347,2)</f>
        <v>0</v>
      </c>
      <c r="K347" s="197" t="s">
        <v>122</v>
      </c>
      <c r="L347" s="202"/>
      <c r="M347" s="203" t="s">
        <v>21</v>
      </c>
      <c r="N347" s="204" t="s">
        <v>44</v>
      </c>
      <c r="O347" s="83"/>
      <c r="P347" s="205">
        <f>O347*H347</f>
        <v>0</v>
      </c>
      <c r="Q347" s="205">
        <v>0</v>
      </c>
      <c r="R347" s="205">
        <f>Q347*H347</f>
        <v>0</v>
      </c>
      <c r="S347" s="205">
        <v>0</v>
      </c>
      <c r="T347" s="206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07" t="s">
        <v>123</v>
      </c>
      <c r="AT347" s="207" t="s">
        <v>118</v>
      </c>
      <c r="AU347" s="207" t="s">
        <v>81</v>
      </c>
      <c r="AY347" s="16" t="s">
        <v>117</v>
      </c>
      <c r="BE347" s="208">
        <f>IF(N347="základní",J347,0)</f>
        <v>0</v>
      </c>
      <c r="BF347" s="208">
        <f>IF(N347="snížená",J347,0)</f>
        <v>0</v>
      </c>
      <c r="BG347" s="208">
        <f>IF(N347="zákl. přenesená",J347,0)</f>
        <v>0</v>
      </c>
      <c r="BH347" s="208">
        <f>IF(N347="sníž. přenesená",J347,0)</f>
        <v>0</v>
      </c>
      <c r="BI347" s="208">
        <f>IF(N347="nulová",J347,0)</f>
        <v>0</v>
      </c>
      <c r="BJ347" s="16" t="s">
        <v>81</v>
      </c>
      <c r="BK347" s="208">
        <f>ROUND(I347*H347,2)</f>
        <v>0</v>
      </c>
      <c r="BL347" s="16" t="s">
        <v>123</v>
      </c>
      <c r="BM347" s="207" t="s">
        <v>1181</v>
      </c>
    </row>
    <row r="348" s="2" customFormat="1" ht="24.15" customHeight="1">
      <c r="A348" s="37"/>
      <c r="B348" s="38"/>
      <c r="C348" s="195" t="s">
        <v>1182</v>
      </c>
      <c r="D348" s="195" t="s">
        <v>118</v>
      </c>
      <c r="E348" s="196" t="s">
        <v>1183</v>
      </c>
      <c r="F348" s="197" t="s">
        <v>1184</v>
      </c>
      <c r="G348" s="198" t="s">
        <v>121</v>
      </c>
      <c r="H348" s="199">
        <v>1</v>
      </c>
      <c r="I348" s="200"/>
      <c r="J348" s="201">
        <f>ROUND(I348*H348,2)</f>
        <v>0</v>
      </c>
      <c r="K348" s="197" t="s">
        <v>122</v>
      </c>
      <c r="L348" s="202"/>
      <c r="M348" s="203" t="s">
        <v>21</v>
      </c>
      <c r="N348" s="204" t="s">
        <v>44</v>
      </c>
      <c r="O348" s="83"/>
      <c r="P348" s="205">
        <f>O348*H348</f>
        <v>0</v>
      </c>
      <c r="Q348" s="205">
        <v>0</v>
      </c>
      <c r="R348" s="205">
        <f>Q348*H348</f>
        <v>0</v>
      </c>
      <c r="S348" s="205">
        <v>0</v>
      </c>
      <c r="T348" s="206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07" t="s">
        <v>123</v>
      </c>
      <c r="AT348" s="207" t="s">
        <v>118</v>
      </c>
      <c r="AU348" s="207" t="s">
        <v>81</v>
      </c>
      <c r="AY348" s="16" t="s">
        <v>117</v>
      </c>
      <c r="BE348" s="208">
        <f>IF(N348="základní",J348,0)</f>
        <v>0</v>
      </c>
      <c r="BF348" s="208">
        <f>IF(N348="snížená",J348,0)</f>
        <v>0</v>
      </c>
      <c r="BG348" s="208">
        <f>IF(N348="zákl. přenesená",J348,0)</f>
        <v>0</v>
      </c>
      <c r="BH348" s="208">
        <f>IF(N348="sníž. přenesená",J348,0)</f>
        <v>0</v>
      </c>
      <c r="BI348" s="208">
        <f>IF(N348="nulová",J348,0)</f>
        <v>0</v>
      </c>
      <c r="BJ348" s="16" t="s">
        <v>81</v>
      </c>
      <c r="BK348" s="208">
        <f>ROUND(I348*H348,2)</f>
        <v>0</v>
      </c>
      <c r="BL348" s="16" t="s">
        <v>123</v>
      </c>
      <c r="BM348" s="207" t="s">
        <v>1185</v>
      </c>
    </row>
    <row r="349" s="2" customFormat="1" ht="24.15" customHeight="1">
      <c r="A349" s="37"/>
      <c r="B349" s="38"/>
      <c r="C349" s="195" t="s">
        <v>1186</v>
      </c>
      <c r="D349" s="195" t="s">
        <v>118</v>
      </c>
      <c r="E349" s="196" t="s">
        <v>1187</v>
      </c>
      <c r="F349" s="197" t="s">
        <v>1188</v>
      </c>
      <c r="G349" s="198" t="s">
        <v>627</v>
      </c>
      <c r="H349" s="199">
        <v>1</v>
      </c>
      <c r="I349" s="200"/>
      <c r="J349" s="201">
        <f>ROUND(I349*H349,2)</f>
        <v>0</v>
      </c>
      <c r="K349" s="197" t="s">
        <v>122</v>
      </c>
      <c r="L349" s="202"/>
      <c r="M349" s="203" t="s">
        <v>21</v>
      </c>
      <c r="N349" s="204" t="s">
        <v>44</v>
      </c>
      <c r="O349" s="83"/>
      <c r="P349" s="205">
        <f>O349*H349</f>
        <v>0</v>
      </c>
      <c r="Q349" s="205">
        <v>0</v>
      </c>
      <c r="R349" s="205">
        <f>Q349*H349</f>
        <v>0</v>
      </c>
      <c r="S349" s="205">
        <v>0</v>
      </c>
      <c r="T349" s="20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07" t="s">
        <v>123</v>
      </c>
      <c r="AT349" s="207" t="s">
        <v>118</v>
      </c>
      <c r="AU349" s="207" t="s">
        <v>81</v>
      </c>
      <c r="AY349" s="16" t="s">
        <v>117</v>
      </c>
      <c r="BE349" s="208">
        <f>IF(N349="základní",J349,0)</f>
        <v>0</v>
      </c>
      <c r="BF349" s="208">
        <f>IF(N349="snížená",J349,0)</f>
        <v>0</v>
      </c>
      <c r="BG349" s="208">
        <f>IF(N349="zákl. přenesená",J349,0)</f>
        <v>0</v>
      </c>
      <c r="BH349" s="208">
        <f>IF(N349="sníž. přenesená",J349,0)</f>
        <v>0</v>
      </c>
      <c r="BI349" s="208">
        <f>IF(N349="nulová",J349,0)</f>
        <v>0</v>
      </c>
      <c r="BJ349" s="16" t="s">
        <v>81</v>
      </c>
      <c r="BK349" s="208">
        <f>ROUND(I349*H349,2)</f>
        <v>0</v>
      </c>
      <c r="BL349" s="16" t="s">
        <v>123</v>
      </c>
      <c r="BM349" s="207" t="s">
        <v>1189</v>
      </c>
    </row>
    <row r="350" s="2" customFormat="1" ht="24.15" customHeight="1">
      <c r="A350" s="37"/>
      <c r="B350" s="38"/>
      <c r="C350" s="195" t="s">
        <v>1190</v>
      </c>
      <c r="D350" s="195" t="s">
        <v>118</v>
      </c>
      <c r="E350" s="196" t="s">
        <v>1191</v>
      </c>
      <c r="F350" s="197" t="s">
        <v>1192</v>
      </c>
      <c r="G350" s="198" t="s">
        <v>627</v>
      </c>
      <c r="H350" s="199">
        <v>1</v>
      </c>
      <c r="I350" s="200"/>
      <c r="J350" s="201">
        <f>ROUND(I350*H350,2)</f>
        <v>0</v>
      </c>
      <c r="K350" s="197" t="s">
        <v>122</v>
      </c>
      <c r="L350" s="202"/>
      <c r="M350" s="203" t="s">
        <v>21</v>
      </c>
      <c r="N350" s="204" t="s">
        <v>44</v>
      </c>
      <c r="O350" s="83"/>
      <c r="P350" s="205">
        <f>O350*H350</f>
        <v>0</v>
      </c>
      <c r="Q350" s="205">
        <v>0</v>
      </c>
      <c r="R350" s="205">
        <f>Q350*H350</f>
        <v>0</v>
      </c>
      <c r="S350" s="205">
        <v>0</v>
      </c>
      <c r="T350" s="206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07" t="s">
        <v>123</v>
      </c>
      <c r="AT350" s="207" t="s">
        <v>118</v>
      </c>
      <c r="AU350" s="207" t="s">
        <v>81</v>
      </c>
      <c r="AY350" s="16" t="s">
        <v>117</v>
      </c>
      <c r="BE350" s="208">
        <f>IF(N350="základní",J350,0)</f>
        <v>0</v>
      </c>
      <c r="BF350" s="208">
        <f>IF(N350="snížená",J350,0)</f>
        <v>0</v>
      </c>
      <c r="BG350" s="208">
        <f>IF(N350="zákl. přenesená",J350,0)</f>
        <v>0</v>
      </c>
      <c r="BH350" s="208">
        <f>IF(N350="sníž. přenesená",J350,0)</f>
        <v>0</v>
      </c>
      <c r="BI350" s="208">
        <f>IF(N350="nulová",J350,0)</f>
        <v>0</v>
      </c>
      <c r="BJ350" s="16" t="s">
        <v>81</v>
      </c>
      <c r="BK350" s="208">
        <f>ROUND(I350*H350,2)</f>
        <v>0</v>
      </c>
      <c r="BL350" s="16" t="s">
        <v>123</v>
      </c>
      <c r="BM350" s="207" t="s">
        <v>1193</v>
      </c>
    </row>
    <row r="351" s="2" customFormat="1" ht="49.05" customHeight="1">
      <c r="A351" s="37"/>
      <c r="B351" s="38"/>
      <c r="C351" s="195" t="s">
        <v>1194</v>
      </c>
      <c r="D351" s="195" t="s">
        <v>118</v>
      </c>
      <c r="E351" s="196" t="s">
        <v>1195</v>
      </c>
      <c r="F351" s="197" t="s">
        <v>1196</v>
      </c>
      <c r="G351" s="198" t="s">
        <v>627</v>
      </c>
      <c r="H351" s="199">
        <v>1</v>
      </c>
      <c r="I351" s="200"/>
      <c r="J351" s="201">
        <f>ROUND(I351*H351,2)</f>
        <v>0</v>
      </c>
      <c r="K351" s="197" t="s">
        <v>122</v>
      </c>
      <c r="L351" s="202"/>
      <c r="M351" s="203" t="s">
        <v>21</v>
      </c>
      <c r="N351" s="204" t="s">
        <v>44</v>
      </c>
      <c r="O351" s="83"/>
      <c r="P351" s="205">
        <f>O351*H351</f>
        <v>0</v>
      </c>
      <c r="Q351" s="205">
        <v>0</v>
      </c>
      <c r="R351" s="205">
        <f>Q351*H351</f>
        <v>0</v>
      </c>
      <c r="S351" s="205">
        <v>0</v>
      </c>
      <c r="T351" s="206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07" t="s">
        <v>123</v>
      </c>
      <c r="AT351" s="207" t="s">
        <v>118</v>
      </c>
      <c r="AU351" s="207" t="s">
        <v>81</v>
      </c>
      <c r="AY351" s="16" t="s">
        <v>117</v>
      </c>
      <c r="BE351" s="208">
        <f>IF(N351="základní",J351,0)</f>
        <v>0</v>
      </c>
      <c r="BF351" s="208">
        <f>IF(N351="snížená",J351,0)</f>
        <v>0</v>
      </c>
      <c r="BG351" s="208">
        <f>IF(N351="zákl. přenesená",J351,0)</f>
        <v>0</v>
      </c>
      <c r="BH351" s="208">
        <f>IF(N351="sníž. přenesená",J351,0)</f>
        <v>0</v>
      </c>
      <c r="BI351" s="208">
        <f>IF(N351="nulová",J351,0)</f>
        <v>0</v>
      </c>
      <c r="BJ351" s="16" t="s">
        <v>81</v>
      </c>
      <c r="BK351" s="208">
        <f>ROUND(I351*H351,2)</f>
        <v>0</v>
      </c>
      <c r="BL351" s="16" t="s">
        <v>123</v>
      </c>
      <c r="BM351" s="207" t="s">
        <v>1197</v>
      </c>
    </row>
    <row r="352" s="2" customFormat="1" ht="49.05" customHeight="1">
      <c r="A352" s="37"/>
      <c r="B352" s="38"/>
      <c r="C352" s="195" t="s">
        <v>1198</v>
      </c>
      <c r="D352" s="195" t="s">
        <v>118</v>
      </c>
      <c r="E352" s="196" t="s">
        <v>1199</v>
      </c>
      <c r="F352" s="197" t="s">
        <v>1200</v>
      </c>
      <c r="G352" s="198" t="s">
        <v>627</v>
      </c>
      <c r="H352" s="199">
        <v>1</v>
      </c>
      <c r="I352" s="200"/>
      <c r="J352" s="201">
        <f>ROUND(I352*H352,2)</f>
        <v>0</v>
      </c>
      <c r="K352" s="197" t="s">
        <v>122</v>
      </c>
      <c r="L352" s="202"/>
      <c r="M352" s="203" t="s">
        <v>21</v>
      </c>
      <c r="N352" s="204" t="s">
        <v>44</v>
      </c>
      <c r="O352" s="83"/>
      <c r="P352" s="205">
        <f>O352*H352</f>
        <v>0</v>
      </c>
      <c r="Q352" s="205">
        <v>0</v>
      </c>
      <c r="R352" s="205">
        <f>Q352*H352</f>
        <v>0</v>
      </c>
      <c r="S352" s="205">
        <v>0</v>
      </c>
      <c r="T352" s="20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07" t="s">
        <v>123</v>
      </c>
      <c r="AT352" s="207" t="s">
        <v>118</v>
      </c>
      <c r="AU352" s="207" t="s">
        <v>81</v>
      </c>
      <c r="AY352" s="16" t="s">
        <v>117</v>
      </c>
      <c r="BE352" s="208">
        <f>IF(N352="základní",J352,0)</f>
        <v>0</v>
      </c>
      <c r="BF352" s="208">
        <f>IF(N352="snížená",J352,0)</f>
        <v>0</v>
      </c>
      <c r="BG352" s="208">
        <f>IF(N352="zákl. přenesená",J352,0)</f>
        <v>0</v>
      </c>
      <c r="BH352" s="208">
        <f>IF(N352="sníž. přenesená",J352,0)</f>
        <v>0</v>
      </c>
      <c r="BI352" s="208">
        <f>IF(N352="nulová",J352,0)</f>
        <v>0</v>
      </c>
      <c r="BJ352" s="16" t="s">
        <v>81</v>
      </c>
      <c r="BK352" s="208">
        <f>ROUND(I352*H352,2)</f>
        <v>0</v>
      </c>
      <c r="BL352" s="16" t="s">
        <v>123</v>
      </c>
      <c r="BM352" s="207" t="s">
        <v>1201</v>
      </c>
    </row>
    <row r="353" s="2" customFormat="1" ht="16.5" customHeight="1">
      <c r="A353" s="37"/>
      <c r="B353" s="38"/>
      <c r="C353" s="195" t="s">
        <v>1202</v>
      </c>
      <c r="D353" s="195" t="s">
        <v>118</v>
      </c>
      <c r="E353" s="196" t="s">
        <v>1203</v>
      </c>
      <c r="F353" s="197" t="s">
        <v>1204</v>
      </c>
      <c r="G353" s="198" t="s">
        <v>121</v>
      </c>
      <c r="H353" s="199">
        <v>1</v>
      </c>
      <c r="I353" s="200"/>
      <c r="J353" s="201">
        <f>ROUND(I353*H353,2)</f>
        <v>0</v>
      </c>
      <c r="K353" s="197" t="s">
        <v>122</v>
      </c>
      <c r="L353" s="202"/>
      <c r="M353" s="203" t="s">
        <v>21</v>
      </c>
      <c r="N353" s="204" t="s">
        <v>44</v>
      </c>
      <c r="O353" s="83"/>
      <c r="P353" s="205">
        <f>O353*H353</f>
        <v>0</v>
      </c>
      <c r="Q353" s="205">
        <v>0</v>
      </c>
      <c r="R353" s="205">
        <f>Q353*H353</f>
        <v>0</v>
      </c>
      <c r="S353" s="205">
        <v>0</v>
      </c>
      <c r="T353" s="206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07" t="s">
        <v>123</v>
      </c>
      <c r="AT353" s="207" t="s">
        <v>118</v>
      </c>
      <c r="AU353" s="207" t="s">
        <v>81</v>
      </c>
      <c r="AY353" s="16" t="s">
        <v>117</v>
      </c>
      <c r="BE353" s="208">
        <f>IF(N353="základní",J353,0)</f>
        <v>0</v>
      </c>
      <c r="BF353" s="208">
        <f>IF(N353="snížená",J353,0)</f>
        <v>0</v>
      </c>
      <c r="BG353" s="208">
        <f>IF(N353="zákl. přenesená",J353,0)</f>
        <v>0</v>
      </c>
      <c r="BH353" s="208">
        <f>IF(N353="sníž. přenesená",J353,0)</f>
        <v>0</v>
      </c>
      <c r="BI353" s="208">
        <f>IF(N353="nulová",J353,0)</f>
        <v>0</v>
      </c>
      <c r="BJ353" s="16" t="s">
        <v>81</v>
      </c>
      <c r="BK353" s="208">
        <f>ROUND(I353*H353,2)</f>
        <v>0</v>
      </c>
      <c r="BL353" s="16" t="s">
        <v>123</v>
      </c>
      <c r="BM353" s="207" t="s">
        <v>1205</v>
      </c>
    </row>
    <row r="354" s="2" customFormat="1" ht="37.8" customHeight="1">
      <c r="A354" s="37"/>
      <c r="B354" s="38"/>
      <c r="C354" s="195" t="s">
        <v>1206</v>
      </c>
      <c r="D354" s="195" t="s">
        <v>118</v>
      </c>
      <c r="E354" s="196" t="s">
        <v>1207</v>
      </c>
      <c r="F354" s="197" t="s">
        <v>1208</v>
      </c>
      <c r="G354" s="198" t="s">
        <v>121</v>
      </c>
      <c r="H354" s="199">
        <v>1</v>
      </c>
      <c r="I354" s="200"/>
      <c r="J354" s="201">
        <f>ROUND(I354*H354,2)</f>
        <v>0</v>
      </c>
      <c r="K354" s="197" t="s">
        <v>122</v>
      </c>
      <c r="L354" s="202"/>
      <c r="M354" s="203" t="s">
        <v>21</v>
      </c>
      <c r="N354" s="204" t="s">
        <v>44</v>
      </c>
      <c r="O354" s="83"/>
      <c r="P354" s="205">
        <f>O354*H354</f>
        <v>0</v>
      </c>
      <c r="Q354" s="205">
        <v>0</v>
      </c>
      <c r="R354" s="205">
        <f>Q354*H354</f>
        <v>0</v>
      </c>
      <c r="S354" s="205">
        <v>0</v>
      </c>
      <c r="T354" s="206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07" t="s">
        <v>123</v>
      </c>
      <c r="AT354" s="207" t="s">
        <v>118</v>
      </c>
      <c r="AU354" s="207" t="s">
        <v>81</v>
      </c>
      <c r="AY354" s="16" t="s">
        <v>117</v>
      </c>
      <c r="BE354" s="208">
        <f>IF(N354="základní",J354,0)</f>
        <v>0</v>
      </c>
      <c r="BF354" s="208">
        <f>IF(N354="snížená",J354,0)</f>
        <v>0</v>
      </c>
      <c r="BG354" s="208">
        <f>IF(N354="zákl. přenesená",J354,0)</f>
        <v>0</v>
      </c>
      <c r="BH354" s="208">
        <f>IF(N354="sníž. přenesená",J354,0)</f>
        <v>0</v>
      </c>
      <c r="BI354" s="208">
        <f>IF(N354="nulová",J354,0)</f>
        <v>0</v>
      </c>
      <c r="BJ354" s="16" t="s">
        <v>81</v>
      </c>
      <c r="BK354" s="208">
        <f>ROUND(I354*H354,2)</f>
        <v>0</v>
      </c>
      <c r="BL354" s="16" t="s">
        <v>123</v>
      </c>
      <c r="BM354" s="207" t="s">
        <v>1209</v>
      </c>
    </row>
    <row r="355" s="2" customFormat="1" ht="16.5" customHeight="1">
      <c r="A355" s="37"/>
      <c r="B355" s="38"/>
      <c r="C355" s="195" t="s">
        <v>1210</v>
      </c>
      <c r="D355" s="195" t="s">
        <v>118</v>
      </c>
      <c r="E355" s="196" t="s">
        <v>1211</v>
      </c>
      <c r="F355" s="197" t="s">
        <v>1212</v>
      </c>
      <c r="G355" s="198" t="s">
        <v>121</v>
      </c>
      <c r="H355" s="199">
        <v>1</v>
      </c>
      <c r="I355" s="200"/>
      <c r="J355" s="201">
        <f>ROUND(I355*H355,2)</f>
        <v>0</v>
      </c>
      <c r="K355" s="197" t="s">
        <v>122</v>
      </c>
      <c r="L355" s="202"/>
      <c r="M355" s="203" t="s">
        <v>21</v>
      </c>
      <c r="N355" s="204" t="s">
        <v>44</v>
      </c>
      <c r="O355" s="83"/>
      <c r="P355" s="205">
        <f>O355*H355</f>
        <v>0</v>
      </c>
      <c r="Q355" s="205">
        <v>0</v>
      </c>
      <c r="R355" s="205">
        <f>Q355*H355</f>
        <v>0</v>
      </c>
      <c r="S355" s="205">
        <v>0</v>
      </c>
      <c r="T355" s="206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07" t="s">
        <v>123</v>
      </c>
      <c r="AT355" s="207" t="s">
        <v>118</v>
      </c>
      <c r="AU355" s="207" t="s">
        <v>81</v>
      </c>
      <c r="AY355" s="16" t="s">
        <v>117</v>
      </c>
      <c r="BE355" s="208">
        <f>IF(N355="základní",J355,0)</f>
        <v>0</v>
      </c>
      <c r="BF355" s="208">
        <f>IF(N355="snížená",J355,0)</f>
        <v>0</v>
      </c>
      <c r="BG355" s="208">
        <f>IF(N355="zákl. přenesená",J355,0)</f>
        <v>0</v>
      </c>
      <c r="BH355" s="208">
        <f>IF(N355="sníž. přenesená",J355,0)</f>
        <v>0</v>
      </c>
      <c r="BI355" s="208">
        <f>IF(N355="nulová",J355,0)</f>
        <v>0</v>
      </c>
      <c r="BJ355" s="16" t="s">
        <v>81</v>
      </c>
      <c r="BK355" s="208">
        <f>ROUND(I355*H355,2)</f>
        <v>0</v>
      </c>
      <c r="BL355" s="16" t="s">
        <v>123</v>
      </c>
      <c r="BM355" s="207" t="s">
        <v>1213</v>
      </c>
    </row>
    <row r="356" s="2" customFormat="1" ht="49.05" customHeight="1">
      <c r="A356" s="37"/>
      <c r="B356" s="38"/>
      <c r="C356" s="195" t="s">
        <v>1214</v>
      </c>
      <c r="D356" s="195" t="s">
        <v>118</v>
      </c>
      <c r="E356" s="196" t="s">
        <v>1215</v>
      </c>
      <c r="F356" s="197" t="s">
        <v>1216</v>
      </c>
      <c r="G356" s="198" t="s">
        <v>121</v>
      </c>
      <c r="H356" s="199">
        <v>1</v>
      </c>
      <c r="I356" s="200"/>
      <c r="J356" s="201">
        <f>ROUND(I356*H356,2)</f>
        <v>0</v>
      </c>
      <c r="K356" s="197" t="s">
        <v>122</v>
      </c>
      <c r="L356" s="202"/>
      <c r="M356" s="203" t="s">
        <v>21</v>
      </c>
      <c r="N356" s="204" t="s">
        <v>44</v>
      </c>
      <c r="O356" s="83"/>
      <c r="P356" s="205">
        <f>O356*H356</f>
        <v>0</v>
      </c>
      <c r="Q356" s="205">
        <v>0</v>
      </c>
      <c r="R356" s="205">
        <f>Q356*H356</f>
        <v>0</v>
      </c>
      <c r="S356" s="205">
        <v>0</v>
      </c>
      <c r="T356" s="20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07" t="s">
        <v>123</v>
      </c>
      <c r="AT356" s="207" t="s">
        <v>118</v>
      </c>
      <c r="AU356" s="207" t="s">
        <v>81</v>
      </c>
      <c r="AY356" s="16" t="s">
        <v>117</v>
      </c>
      <c r="BE356" s="208">
        <f>IF(N356="základní",J356,0)</f>
        <v>0</v>
      </c>
      <c r="BF356" s="208">
        <f>IF(N356="snížená",J356,0)</f>
        <v>0</v>
      </c>
      <c r="BG356" s="208">
        <f>IF(N356="zákl. přenesená",J356,0)</f>
        <v>0</v>
      </c>
      <c r="BH356" s="208">
        <f>IF(N356="sníž. přenesená",J356,0)</f>
        <v>0</v>
      </c>
      <c r="BI356" s="208">
        <f>IF(N356="nulová",J356,0)</f>
        <v>0</v>
      </c>
      <c r="BJ356" s="16" t="s">
        <v>81</v>
      </c>
      <c r="BK356" s="208">
        <f>ROUND(I356*H356,2)</f>
        <v>0</v>
      </c>
      <c r="BL356" s="16" t="s">
        <v>123</v>
      </c>
      <c r="BM356" s="207" t="s">
        <v>1217</v>
      </c>
    </row>
    <row r="357" s="2" customFormat="1" ht="49.05" customHeight="1">
      <c r="A357" s="37"/>
      <c r="B357" s="38"/>
      <c r="C357" s="195" t="s">
        <v>1218</v>
      </c>
      <c r="D357" s="195" t="s">
        <v>118</v>
      </c>
      <c r="E357" s="196" t="s">
        <v>1219</v>
      </c>
      <c r="F357" s="197" t="s">
        <v>1220</v>
      </c>
      <c r="G357" s="198" t="s">
        <v>121</v>
      </c>
      <c r="H357" s="199">
        <v>1</v>
      </c>
      <c r="I357" s="200"/>
      <c r="J357" s="201">
        <f>ROUND(I357*H357,2)</f>
        <v>0</v>
      </c>
      <c r="K357" s="197" t="s">
        <v>122</v>
      </c>
      <c r="L357" s="202"/>
      <c r="M357" s="203" t="s">
        <v>21</v>
      </c>
      <c r="N357" s="204" t="s">
        <v>44</v>
      </c>
      <c r="O357" s="83"/>
      <c r="P357" s="205">
        <f>O357*H357</f>
        <v>0</v>
      </c>
      <c r="Q357" s="205">
        <v>0</v>
      </c>
      <c r="R357" s="205">
        <f>Q357*H357</f>
        <v>0</v>
      </c>
      <c r="S357" s="205">
        <v>0</v>
      </c>
      <c r="T357" s="20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07" t="s">
        <v>123</v>
      </c>
      <c r="AT357" s="207" t="s">
        <v>118</v>
      </c>
      <c r="AU357" s="207" t="s">
        <v>81</v>
      </c>
      <c r="AY357" s="16" t="s">
        <v>117</v>
      </c>
      <c r="BE357" s="208">
        <f>IF(N357="základní",J357,0)</f>
        <v>0</v>
      </c>
      <c r="BF357" s="208">
        <f>IF(N357="snížená",J357,0)</f>
        <v>0</v>
      </c>
      <c r="BG357" s="208">
        <f>IF(N357="zákl. přenesená",J357,0)</f>
        <v>0</v>
      </c>
      <c r="BH357" s="208">
        <f>IF(N357="sníž. přenesená",J357,0)</f>
        <v>0</v>
      </c>
      <c r="BI357" s="208">
        <f>IF(N357="nulová",J357,0)</f>
        <v>0</v>
      </c>
      <c r="BJ357" s="16" t="s">
        <v>81</v>
      </c>
      <c r="BK357" s="208">
        <f>ROUND(I357*H357,2)</f>
        <v>0</v>
      </c>
      <c r="BL357" s="16" t="s">
        <v>123</v>
      </c>
      <c r="BM357" s="207" t="s">
        <v>1221</v>
      </c>
    </row>
    <row r="358" s="2" customFormat="1" ht="44.25" customHeight="1">
      <c r="A358" s="37"/>
      <c r="B358" s="38"/>
      <c r="C358" s="195" t="s">
        <v>1222</v>
      </c>
      <c r="D358" s="195" t="s">
        <v>118</v>
      </c>
      <c r="E358" s="196" t="s">
        <v>1223</v>
      </c>
      <c r="F358" s="197" t="s">
        <v>1224</v>
      </c>
      <c r="G358" s="198" t="s">
        <v>121</v>
      </c>
      <c r="H358" s="199">
        <v>1</v>
      </c>
      <c r="I358" s="200"/>
      <c r="J358" s="201">
        <f>ROUND(I358*H358,2)</f>
        <v>0</v>
      </c>
      <c r="K358" s="197" t="s">
        <v>122</v>
      </c>
      <c r="L358" s="202"/>
      <c r="M358" s="203" t="s">
        <v>21</v>
      </c>
      <c r="N358" s="204" t="s">
        <v>44</v>
      </c>
      <c r="O358" s="83"/>
      <c r="P358" s="205">
        <f>O358*H358</f>
        <v>0</v>
      </c>
      <c r="Q358" s="205">
        <v>0</v>
      </c>
      <c r="R358" s="205">
        <f>Q358*H358</f>
        <v>0</v>
      </c>
      <c r="S358" s="205">
        <v>0</v>
      </c>
      <c r="T358" s="206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07" t="s">
        <v>123</v>
      </c>
      <c r="AT358" s="207" t="s">
        <v>118</v>
      </c>
      <c r="AU358" s="207" t="s">
        <v>81</v>
      </c>
      <c r="AY358" s="16" t="s">
        <v>117</v>
      </c>
      <c r="BE358" s="208">
        <f>IF(N358="základní",J358,0)</f>
        <v>0</v>
      </c>
      <c r="BF358" s="208">
        <f>IF(N358="snížená",J358,0)</f>
        <v>0</v>
      </c>
      <c r="BG358" s="208">
        <f>IF(N358="zákl. přenesená",J358,0)</f>
        <v>0</v>
      </c>
      <c r="BH358" s="208">
        <f>IF(N358="sníž. přenesená",J358,0)</f>
        <v>0</v>
      </c>
      <c r="BI358" s="208">
        <f>IF(N358="nulová",J358,0)</f>
        <v>0</v>
      </c>
      <c r="BJ358" s="16" t="s">
        <v>81</v>
      </c>
      <c r="BK358" s="208">
        <f>ROUND(I358*H358,2)</f>
        <v>0</v>
      </c>
      <c r="BL358" s="16" t="s">
        <v>123</v>
      </c>
      <c r="BM358" s="207" t="s">
        <v>1225</v>
      </c>
    </row>
    <row r="359" s="2" customFormat="1" ht="24.15" customHeight="1">
      <c r="A359" s="37"/>
      <c r="B359" s="38"/>
      <c r="C359" s="195" t="s">
        <v>1226</v>
      </c>
      <c r="D359" s="195" t="s">
        <v>118</v>
      </c>
      <c r="E359" s="196" t="s">
        <v>1227</v>
      </c>
      <c r="F359" s="197" t="s">
        <v>1228</v>
      </c>
      <c r="G359" s="198" t="s">
        <v>121</v>
      </c>
      <c r="H359" s="199">
        <v>1</v>
      </c>
      <c r="I359" s="200"/>
      <c r="J359" s="201">
        <f>ROUND(I359*H359,2)</f>
        <v>0</v>
      </c>
      <c r="K359" s="197" t="s">
        <v>122</v>
      </c>
      <c r="L359" s="202"/>
      <c r="M359" s="203" t="s">
        <v>21</v>
      </c>
      <c r="N359" s="204" t="s">
        <v>44</v>
      </c>
      <c r="O359" s="83"/>
      <c r="P359" s="205">
        <f>O359*H359</f>
        <v>0</v>
      </c>
      <c r="Q359" s="205">
        <v>0</v>
      </c>
      <c r="R359" s="205">
        <f>Q359*H359</f>
        <v>0</v>
      </c>
      <c r="S359" s="205">
        <v>0</v>
      </c>
      <c r="T359" s="206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07" t="s">
        <v>123</v>
      </c>
      <c r="AT359" s="207" t="s">
        <v>118</v>
      </c>
      <c r="AU359" s="207" t="s">
        <v>81</v>
      </c>
      <c r="AY359" s="16" t="s">
        <v>117</v>
      </c>
      <c r="BE359" s="208">
        <f>IF(N359="základní",J359,0)</f>
        <v>0</v>
      </c>
      <c r="BF359" s="208">
        <f>IF(N359="snížená",J359,0)</f>
        <v>0</v>
      </c>
      <c r="BG359" s="208">
        <f>IF(N359="zákl. přenesená",J359,0)</f>
        <v>0</v>
      </c>
      <c r="BH359" s="208">
        <f>IF(N359="sníž. přenesená",J359,0)</f>
        <v>0</v>
      </c>
      <c r="BI359" s="208">
        <f>IF(N359="nulová",J359,0)</f>
        <v>0</v>
      </c>
      <c r="BJ359" s="16" t="s">
        <v>81</v>
      </c>
      <c r="BK359" s="208">
        <f>ROUND(I359*H359,2)</f>
        <v>0</v>
      </c>
      <c r="BL359" s="16" t="s">
        <v>123</v>
      </c>
      <c r="BM359" s="207" t="s">
        <v>1229</v>
      </c>
    </row>
    <row r="360" s="2" customFormat="1" ht="55.5" customHeight="1">
      <c r="A360" s="37"/>
      <c r="B360" s="38"/>
      <c r="C360" s="209" t="s">
        <v>1230</v>
      </c>
      <c r="D360" s="209" t="s">
        <v>1231</v>
      </c>
      <c r="E360" s="210" t="s">
        <v>1232</v>
      </c>
      <c r="F360" s="211" t="s">
        <v>1233</v>
      </c>
      <c r="G360" s="212" t="s">
        <v>627</v>
      </c>
      <c r="H360" s="213">
        <v>1</v>
      </c>
      <c r="I360" s="214"/>
      <c r="J360" s="215">
        <f>ROUND(I360*H360,2)</f>
        <v>0</v>
      </c>
      <c r="K360" s="211" t="s">
        <v>122</v>
      </c>
      <c r="L360" s="43"/>
      <c r="M360" s="216" t="s">
        <v>21</v>
      </c>
      <c r="N360" s="217" t="s">
        <v>44</v>
      </c>
      <c r="O360" s="83"/>
      <c r="P360" s="205">
        <f>O360*H360</f>
        <v>0</v>
      </c>
      <c r="Q360" s="205">
        <v>0</v>
      </c>
      <c r="R360" s="205">
        <f>Q360*H360</f>
        <v>0</v>
      </c>
      <c r="S360" s="205">
        <v>0</v>
      </c>
      <c r="T360" s="206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07" t="s">
        <v>116</v>
      </c>
      <c r="AT360" s="207" t="s">
        <v>1231</v>
      </c>
      <c r="AU360" s="207" t="s">
        <v>81</v>
      </c>
      <c r="AY360" s="16" t="s">
        <v>117</v>
      </c>
      <c r="BE360" s="208">
        <f>IF(N360="základní",J360,0)</f>
        <v>0</v>
      </c>
      <c r="BF360" s="208">
        <f>IF(N360="snížená",J360,0)</f>
        <v>0</v>
      </c>
      <c r="BG360" s="208">
        <f>IF(N360="zákl. přenesená",J360,0)</f>
        <v>0</v>
      </c>
      <c r="BH360" s="208">
        <f>IF(N360="sníž. přenesená",J360,0)</f>
        <v>0</v>
      </c>
      <c r="BI360" s="208">
        <f>IF(N360="nulová",J360,0)</f>
        <v>0</v>
      </c>
      <c r="BJ360" s="16" t="s">
        <v>81</v>
      </c>
      <c r="BK360" s="208">
        <f>ROUND(I360*H360,2)</f>
        <v>0</v>
      </c>
      <c r="BL360" s="16" t="s">
        <v>116</v>
      </c>
      <c r="BM360" s="207" t="s">
        <v>1234</v>
      </c>
    </row>
    <row r="361" s="2" customFormat="1" ht="49.05" customHeight="1">
      <c r="A361" s="37"/>
      <c r="B361" s="38"/>
      <c r="C361" s="209" t="s">
        <v>1235</v>
      </c>
      <c r="D361" s="209" t="s">
        <v>1231</v>
      </c>
      <c r="E361" s="210" t="s">
        <v>1236</v>
      </c>
      <c r="F361" s="211" t="s">
        <v>1237</v>
      </c>
      <c r="G361" s="212" t="s">
        <v>121</v>
      </c>
      <c r="H361" s="213">
        <v>1</v>
      </c>
      <c r="I361" s="214"/>
      <c r="J361" s="215">
        <f>ROUND(I361*H361,2)</f>
        <v>0</v>
      </c>
      <c r="K361" s="211" t="s">
        <v>122</v>
      </c>
      <c r="L361" s="43"/>
      <c r="M361" s="216" t="s">
        <v>21</v>
      </c>
      <c r="N361" s="217" t="s">
        <v>44</v>
      </c>
      <c r="O361" s="83"/>
      <c r="P361" s="205">
        <f>O361*H361</f>
        <v>0</v>
      </c>
      <c r="Q361" s="205">
        <v>0</v>
      </c>
      <c r="R361" s="205">
        <f>Q361*H361</f>
        <v>0</v>
      </c>
      <c r="S361" s="205">
        <v>0</v>
      </c>
      <c r="T361" s="20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07" t="s">
        <v>116</v>
      </c>
      <c r="AT361" s="207" t="s">
        <v>1231</v>
      </c>
      <c r="AU361" s="207" t="s">
        <v>81</v>
      </c>
      <c r="AY361" s="16" t="s">
        <v>117</v>
      </c>
      <c r="BE361" s="208">
        <f>IF(N361="základní",J361,0)</f>
        <v>0</v>
      </c>
      <c r="BF361" s="208">
        <f>IF(N361="snížená",J361,0)</f>
        <v>0</v>
      </c>
      <c r="BG361" s="208">
        <f>IF(N361="zákl. přenesená",J361,0)</f>
        <v>0</v>
      </c>
      <c r="BH361" s="208">
        <f>IF(N361="sníž. přenesená",J361,0)</f>
        <v>0</v>
      </c>
      <c r="BI361" s="208">
        <f>IF(N361="nulová",J361,0)</f>
        <v>0</v>
      </c>
      <c r="BJ361" s="16" t="s">
        <v>81</v>
      </c>
      <c r="BK361" s="208">
        <f>ROUND(I361*H361,2)</f>
        <v>0</v>
      </c>
      <c r="BL361" s="16" t="s">
        <v>116</v>
      </c>
      <c r="BM361" s="207" t="s">
        <v>1238</v>
      </c>
    </row>
    <row r="362" s="2" customFormat="1" ht="78" customHeight="1">
      <c r="A362" s="37"/>
      <c r="B362" s="38"/>
      <c r="C362" s="209" t="s">
        <v>1239</v>
      </c>
      <c r="D362" s="209" t="s">
        <v>1231</v>
      </c>
      <c r="E362" s="210" t="s">
        <v>1240</v>
      </c>
      <c r="F362" s="211" t="s">
        <v>1241</v>
      </c>
      <c r="G362" s="212" t="s">
        <v>121</v>
      </c>
      <c r="H362" s="213">
        <v>1</v>
      </c>
      <c r="I362" s="214"/>
      <c r="J362" s="215">
        <f>ROUND(I362*H362,2)</f>
        <v>0</v>
      </c>
      <c r="K362" s="211" t="s">
        <v>122</v>
      </c>
      <c r="L362" s="43"/>
      <c r="M362" s="216" t="s">
        <v>21</v>
      </c>
      <c r="N362" s="217" t="s">
        <v>44</v>
      </c>
      <c r="O362" s="83"/>
      <c r="P362" s="205">
        <f>O362*H362</f>
        <v>0</v>
      </c>
      <c r="Q362" s="205">
        <v>0</v>
      </c>
      <c r="R362" s="205">
        <f>Q362*H362</f>
        <v>0</v>
      </c>
      <c r="S362" s="205">
        <v>0</v>
      </c>
      <c r="T362" s="206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07" t="s">
        <v>116</v>
      </c>
      <c r="AT362" s="207" t="s">
        <v>1231</v>
      </c>
      <c r="AU362" s="207" t="s">
        <v>81</v>
      </c>
      <c r="AY362" s="16" t="s">
        <v>117</v>
      </c>
      <c r="BE362" s="208">
        <f>IF(N362="základní",J362,0)</f>
        <v>0</v>
      </c>
      <c r="BF362" s="208">
        <f>IF(N362="snížená",J362,0)</f>
        <v>0</v>
      </c>
      <c r="BG362" s="208">
        <f>IF(N362="zákl. přenesená",J362,0)</f>
        <v>0</v>
      </c>
      <c r="BH362" s="208">
        <f>IF(N362="sníž. přenesená",J362,0)</f>
        <v>0</v>
      </c>
      <c r="BI362" s="208">
        <f>IF(N362="nulová",J362,0)</f>
        <v>0</v>
      </c>
      <c r="BJ362" s="16" t="s">
        <v>81</v>
      </c>
      <c r="BK362" s="208">
        <f>ROUND(I362*H362,2)</f>
        <v>0</v>
      </c>
      <c r="BL362" s="16" t="s">
        <v>116</v>
      </c>
      <c r="BM362" s="207" t="s">
        <v>1242</v>
      </c>
    </row>
    <row r="363" s="2" customFormat="1" ht="66.75" customHeight="1">
      <c r="A363" s="37"/>
      <c r="B363" s="38"/>
      <c r="C363" s="209" t="s">
        <v>1243</v>
      </c>
      <c r="D363" s="209" t="s">
        <v>1231</v>
      </c>
      <c r="E363" s="210" t="s">
        <v>1244</v>
      </c>
      <c r="F363" s="211" t="s">
        <v>1245</v>
      </c>
      <c r="G363" s="212" t="s">
        <v>121</v>
      </c>
      <c r="H363" s="213">
        <v>1</v>
      </c>
      <c r="I363" s="214"/>
      <c r="J363" s="215">
        <f>ROUND(I363*H363,2)</f>
        <v>0</v>
      </c>
      <c r="K363" s="211" t="s">
        <v>122</v>
      </c>
      <c r="L363" s="43"/>
      <c r="M363" s="216" t="s">
        <v>21</v>
      </c>
      <c r="N363" s="217" t="s">
        <v>44</v>
      </c>
      <c r="O363" s="83"/>
      <c r="P363" s="205">
        <f>O363*H363</f>
        <v>0</v>
      </c>
      <c r="Q363" s="205">
        <v>0</v>
      </c>
      <c r="R363" s="205">
        <f>Q363*H363</f>
        <v>0</v>
      </c>
      <c r="S363" s="205">
        <v>0</v>
      </c>
      <c r="T363" s="206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07" t="s">
        <v>116</v>
      </c>
      <c r="AT363" s="207" t="s">
        <v>1231</v>
      </c>
      <c r="AU363" s="207" t="s">
        <v>81</v>
      </c>
      <c r="AY363" s="16" t="s">
        <v>117</v>
      </c>
      <c r="BE363" s="208">
        <f>IF(N363="základní",J363,0)</f>
        <v>0</v>
      </c>
      <c r="BF363" s="208">
        <f>IF(N363="snížená",J363,0)</f>
        <v>0</v>
      </c>
      <c r="BG363" s="208">
        <f>IF(N363="zákl. přenesená",J363,0)</f>
        <v>0</v>
      </c>
      <c r="BH363" s="208">
        <f>IF(N363="sníž. přenesená",J363,0)</f>
        <v>0</v>
      </c>
      <c r="BI363" s="208">
        <f>IF(N363="nulová",J363,0)</f>
        <v>0</v>
      </c>
      <c r="BJ363" s="16" t="s">
        <v>81</v>
      </c>
      <c r="BK363" s="208">
        <f>ROUND(I363*H363,2)</f>
        <v>0</v>
      </c>
      <c r="BL363" s="16" t="s">
        <v>116</v>
      </c>
      <c r="BM363" s="207" t="s">
        <v>1246</v>
      </c>
    </row>
    <row r="364" s="2" customFormat="1" ht="37.8" customHeight="1">
      <c r="A364" s="37"/>
      <c r="B364" s="38"/>
      <c r="C364" s="209" t="s">
        <v>1247</v>
      </c>
      <c r="D364" s="209" t="s">
        <v>1231</v>
      </c>
      <c r="E364" s="210" t="s">
        <v>1248</v>
      </c>
      <c r="F364" s="211" t="s">
        <v>1249</v>
      </c>
      <c r="G364" s="212" t="s">
        <v>121</v>
      </c>
      <c r="H364" s="213">
        <v>1</v>
      </c>
      <c r="I364" s="214"/>
      <c r="J364" s="215">
        <f>ROUND(I364*H364,2)</f>
        <v>0</v>
      </c>
      <c r="K364" s="211" t="s">
        <v>122</v>
      </c>
      <c r="L364" s="43"/>
      <c r="M364" s="216" t="s">
        <v>21</v>
      </c>
      <c r="N364" s="217" t="s">
        <v>44</v>
      </c>
      <c r="O364" s="83"/>
      <c r="P364" s="205">
        <f>O364*H364</f>
        <v>0</v>
      </c>
      <c r="Q364" s="205">
        <v>0</v>
      </c>
      <c r="R364" s="205">
        <f>Q364*H364</f>
        <v>0</v>
      </c>
      <c r="S364" s="205">
        <v>0</v>
      </c>
      <c r="T364" s="206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07" t="s">
        <v>116</v>
      </c>
      <c r="AT364" s="207" t="s">
        <v>1231</v>
      </c>
      <c r="AU364" s="207" t="s">
        <v>81</v>
      </c>
      <c r="AY364" s="16" t="s">
        <v>117</v>
      </c>
      <c r="BE364" s="208">
        <f>IF(N364="základní",J364,0)</f>
        <v>0</v>
      </c>
      <c r="BF364" s="208">
        <f>IF(N364="snížená",J364,0)</f>
        <v>0</v>
      </c>
      <c r="BG364" s="208">
        <f>IF(N364="zákl. přenesená",J364,0)</f>
        <v>0</v>
      </c>
      <c r="BH364" s="208">
        <f>IF(N364="sníž. přenesená",J364,0)</f>
        <v>0</v>
      </c>
      <c r="BI364" s="208">
        <f>IF(N364="nulová",J364,0)</f>
        <v>0</v>
      </c>
      <c r="BJ364" s="16" t="s">
        <v>81</v>
      </c>
      <c r="BK364" s="208">
        <f>ROUND(I364*H364,2)</f>
        <v>0</v>
      </c>
      <c r="BL364" s="16" t="s">
        <v>116</v>
      </c>
      <c r="BM364" s="207" t="s">
        <v>1250</v>
      </c>
    </row>
    <row r="365" s="2" customFormat="1" ht="33" customHeight="1">
      <c r="A365" s="37"/>
      <c r="B365" s="38"/>
      <c r="C365" s="209" t="s">
        <v>1251</v>
      </c>
      <c r="D365" s="209" t="s">
        <v>1231</v>
      </c>
      <c r="E365" s="210" t="s">
        <v>1252</v>
      </c>
      <c r="F365" s="211" t="s">
        <v>1253</v>
      </c>
      <c r="G365" s="212" t="s">
        <v>121</v>
      </c>
      <c r="H365" s="213">
        <v>1</v>
      </c>
      <c r="I365" s="214"/>
      <c r="J365" s="215">
        <f>ROUND(I365*H365,2)</f>
        <v>0</v>
      </c>
      <c r="K365" s="211" t="s">
        <v>122</v>
      </c>
      <c r="L365" s="43"/>
      <c r="M365" s="216" t="s">
        <v>21</v>
      </c>
      <c r="N365" s="217" t="s">
        <v>44</v>
      </c>
      <c r="O365" s="83"/>
      <c r="P365" s="205">
        <f>O365*H365</f>
        <v>0</v>
      </c>
      <c r="Q365" s="205">
        <v>0</v>
      </c>
      <c r="R365" s="205">
        <f>Q365*H365</f>
        <v>0</v>
      </c>
      <c r="S365" s="205">
        <v>0</v>
      </c>
      <c r="T365" s="206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07" t="s">
        <v>116</v>
      </c>
      <c r="AT365" s="207" t="s">
        <v>1231</v>
      </c>
      <c r="AU365" s="207" t="s">
        <v>81</v>
      </c>
      <c r="AY365" s="16" t="s">
        <v>117</v>
      </c>
      <c r="BE365" s="208">
        <f>IF(N365="základní",J365,0)</f>
        <v>0</v>
      </c>
      <c r="BF365" s="208">
        <f>IF(N365="snížená",J365,0)</f>
        <v>0</v>
      </c>
      <c r="BG365" s="208">
        <f>IF(N365="zákl. přenesená",J365,0)</f>
        <v>0</v>
      </c>
      <c r="BH365" s="208">
        <f>IF(N365="sníž. přenesená",J365,0)</f>
        <v>0</v>
      </c>
      <c r="BI365" s="208">
        <f>IF(N365="nulová",J365,0)</f>
        <v>0</v>
      </c>
      <c r="BJ365" s="16" t="s">
        <v>81</v>
      </c>
      <c r="BK365" s="208">
        <f>ROUND(I365*H365,2)</f>
        <v>0</v>
      </c>
      <c r="BL365" s="16" t="s">
        <v>116</v>
      </c>
      <c r="BM365" s="207" t="s">
        <v>1254</v>
      </c>
    </row>
    <row r="366" s="2" customFormat="1" ht="24.15" customHeight="1">
      <c r="A366" s="37"/>
      <c r="B366" s="38"/>
      <c r="C366" s="209" t="s">
        <v>1255</v>
      </c>
      <c r="D366" s="209" t="s">
        <v>1231</v>
      </c>
      <c r="E366" s="210" t="s">
        <v>1256</v>
      </c>
      <c r="F366" s="211" t="s">
        <v>1257</v>
      </c>
      <c r="G366" s="212" t="s">
        <v>627</v>
      </c>
      <c r="H366" s="213">
        <v>1</v>
      </c>
      <c r="I366" s="214"/>
      <c r="J366" s="215">
        <f>ROUND(I366*H366,2)</f>
        <v>0</v>
      </c>
      <c r="K366" s="211" t="s">
        <v>122</v>
      </c>
      <c r="L366" s="43"/>
      <c r="M366" s="216" t="s">
        <v>21</v>
      </c>
      <c r="N366" s="217" t="s">
        <v>44</v>
      </c>
      <c r="O366" s="83"/>
      <c r="P366" s="205">
        <f>O366*H366</f>
        <v>0</v>
      </c>
      <c r="Q366" s="205">
        <v>0</v>
      </c>
      <c r="R366" s="205">
        <f>Q366*H366</f>
        <v>0</v>
      </c>
      <c r="S366" s="205">
        <v>0</v>
      </c>
      <c r="T366" s="206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07" t="s">
        <v>116</v>
      </c>
      <c r="AT366" s="207" t="s">
        <v>1231</v>
      </c>
      <c r="AU366" s="207" t="s">
        <v>81</v>
      </c>
      <c r="AY366" s="16" t="s">
        <v>117</v>
      </c>
      <c r="BE366" s="208">
        <f>IF(N366="základní",J366,0)</f>
        <v>0</v>
      </c>
      <c r="BF366" s="208">
        <f>IF(N366="snížená",J366,0)</f>
        <v>0</v>
      </c>
      <c r="BG366" s="208">
        <f>IF(N366="zákl. přenesená",J366,0)</f>
        <v>0</v>
      </c>
      <c r="BH366" s="208">
        <f>IF(N366="sníž. přenesená",J366,0)</f>
        <v>0</v>
      </c>
      <c r="BI366" s="208">
        <f>IF(N366="nulová",J366,0)</f>
        <v>0</v>
      </c>
      <c r="BJ366" s="16" t="s">
        <v>81</v>
      </c>
      <c r="BK366" s="208">
        <f>ROUND(I366*H366,2)</f>
        <v>0</v>
      </c>
      <c r="BL366" s="16" t="s">
        <v>116</v>
      </c>
      <c r="BM366" s="207" t="s">
        <v>1258</v>
      </c>
    </row>
    <row r="367" s="2" customFormat="1" ht="21.75" customHeight="1">
      <c r="A367" s="37"/>
      <c r="B367" s="38"/>
      <c r="C367" s="209" t="s">
        <v>1259</v>
      </c>
      <c r="D367" s="209" t="s">
        <v>1231</v>
      </c>
      <c r="E367" s="210" t="s">
        <v>1260</v>
      </c>
      <c r="F367" s="211" t="s">
        <v>1261</v>
      </c>
      <c r="G367" s="212" t="s">
        <v>627</v>
      </c>
      <c r="H367" s="213">
        <v>1</v>
      </c>
      <c r="I367" s="214"/>
      <c r="J367" s="215">
        <f>ROUND(I367*H367,2)</f>
        <v>0</v>
      </c>
      <c r="K367" s="211" t="s">
        <v>122</v>
      </c>
      <c r="L367" s="43"/>
      <c r="M367" s="216" t="s">
        <v>21</v>
      </c>
      <c r="N367" s="217" t="s">
        <v>44</v>
      </c>
      <c r="O367" s="83"/>
      <c r="P367" s="205">
        <f>O367*H367</f>
        <v>0</v>
      </c>
      <c r="Q367" s="205">
        <v>0</v>
      </c>
      <c r="R367" s="205">
        <f>Q367*H367</f>
        <v>0</v>
      </c>
      <c r="S367" s="205">
        <v>0</v>
      </c>
      <c r="T367" s="206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07" t="s">
        <v>116</v>
      </c>
      <c r="AT367" s="207" t="s">
        <v>1231</v>
      </c>
      <c r="AU367" s="207" t="s">
        <v>81</v>
      </c>
      <c r="AY367" s="16" t="s">
        <v>117</v>
      </c>
      <c r="BE367" s="208">
        <f>IF(N367="základní",J367,0)</f>
        <v>0</v>
      </c>
      <c r="BF367" s="208">
        <f>IF(N367="snížená",J367,0)</f>
        <v>0</v>
      </c>
      <c r="BG367" s="208">
        <f>IF(N367="zákl. přenesená",J367,0)</f>
        <v>0</v>
      </c>
      <c r="BH367" s="208">
        <f>IF(N367="sníž. přenesená",J367,0)</f>
        <v>0</v>
      </c>
      <c r="BI367" s="208">
        <f>IF(N367="nulová",J367,0)</f>
        <v>0</v>
      </c>
      <c r="BJ367" s="16" t="s">
        <v>81</v>
      </c>
      <c r="BK367" s="208">
        <f>ROUND(I367*H367,2)</f>
        <v>0</v>
      </c>
      <c r="BL367" s="16" t="s">
        <v>116</v>
      </c>
      <c r="BM367" s="207" t="s">
        <v>1262</v>
      </c>
    </row>
    <row r="368" s="2" customFormat="1" ht="21.75" customHeight="1">
      <c r="A368" s="37"/>
      <c r="B368" s="38"/>
      <c r="C368" s="209" t="s">
        <v>1263</v>
      </c>
      <c r="D368" s="209" t="s">
        <v>1231</v>
      </c>
      <c r="E368" s="210" t="s">
        <v>1264</v>
      </c>
      <c r="F368" s="211" t="s">
        <v>1265</v>
      </c>
      <c r="G368" s="212" t="s">
        <v>627</v>
      </c>
      <c r="H368" s="213">
        <v>1</v>
      </c>
      <c r="I368" s="214"/>
      <c r="J368" s="215">
        <f>ROUND(I368*H368,2)</f>
        <v>0</v>
      </c>
      <c r="K368" s="211" t="s">
        <v>122</v>
      </c>
      <c r="L368" s="43"/>
      <c r="M368" s="216" t="s">
        <v>21</v>
      </c>
      <c r="N368" s="217" t="s">
        <v>44</v>
      </c>
      <c r="O368" s="83"/>
      <c r="P368" s="205">
        <f>O368*H368</f>
        <v>0</v>
      </c>
      <c r="Q368" s="205">
        <v>0</v>
      </c>
      <c r="R368" s="205">
        <f>Q368*H368</f>
        <v>0</v>
      </c>
      <c r="S368" s="205">
        <v>0</v>
      </c>
      <c r="T368" s="206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07" t="s">
        <v>116</v>
      </c>
      <c r="AT368" s="207" t="s">
        <v>1231</v>
      </c>
      <c r="AU368" s="207" t="s">
        <v>81</v>
      </c>
      <c r="AY368" s="16" t="s">
        <v>117</v>
      </c>
      <c r="BE368" s="208">
        <f>IF(N368="základní",J368,0)</f>
        <v>0</v>
      </c>
      <c r="BF368" s="208">
        <f>IF(N368="snížená",J368,0)</f>
        <v>0</v>
      </c>
      <c r="BG368" s="208">
        <f>IF(N368="zákl. přenesená",J368,0)</f>
        <v>0</v>
      </c>
      <c r="BH368" s="208">
        <f>IF(N368="sníž. přenesená",J368,0)</f>
        <v>0</v>
      </c>
      <c r="BI368" s="208">
        <f>IF(N368="nulová",J368,0)</f>
        <v>0</v>
      </c>
      <c r="BJ368" s="16" t="s">
        <v>81</v>
      </c>
      <c r="BK368" s="208">
        <f>ROUND(I368*H368,2)</f>
        <v>0</v>
      </c>
      <c r="BL368" s="16" t="s">
        <v>116</v>
      </c>
      <c r="BM368" s="207" t="s">
        <v>1266</v>
      </c>
    </row>
    <row r="369" s="2" customFormat="1" ht="21.75" customHeight="1">
      <c r="A369" s="37"/>
      <c r="B369" s="38"/>
      <c r="C369" s="209" t="s">
        <v>1267</v>
      </c>
      <c r="D369" s="209" t="s">
        <v>1231</v>
      </c>
      <c r="E369" s="210" t="s">
        <v>1268</v>
      </c>
      <c r="F369" s="211" t="s">
        <v>1269</v>
      </c>
      <c r="G369" s="212" t="s">
        <v>627</v>
      </c>
      <c r="H369" s="213">
        <v>1</v>
      </c>
      <c r="I369" s="214"/>
      <c r="J369" s="215">
        <f>ROUND(I369*H369,2)</f>
        <v>0</v>
      </c>
      <c r="K369" s="211" t="s">
        <v>122</v>
      </c>
      <c r="L369" s="43"/>
      <c r="M369" s="216" t="s">
        <v>21</v>
      </c>
      <c r="N369" s="217" t="s">
        <v>44</v>
      </c>
      <c r="O369" s="83"/>
      <c r="P369" s="205">
        <f>O369*H369</f>
        <v>0</v>
      </c>
      <c r="Q369" s="205">
        <v>0</v>
      </c>
      <c r="R369" s="205">
        <f>Q369*H369</f>
        <v>0</v>
      </c>
      <c r="S369" s="205">
        <v>0</v>
      </c>
      <c r="T369" s="20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07" t="s">
        <v>116</v>
      </c>
      <c r="AT369" s="207" t="s">
        <v>1231</v>
      </c>
      <c r="AU369" s="207" t="s">
        <v>81</v>
      </c>
      <c r="AY369" s="16" t="s">
        <v>117</v>
      </c>
      <c r="BE369" s="208">
        <f>IF(N369="základní",J369,0)</f>
        <v>0</v>
      </c>
      <c r="BF369" s="208">
        <f>IF(N369="snížená",J369,0)</f>
        <v>0</v>
      </c>
      <c r="BG369" s="208">
        <f>IF(N369="zákl. přenesená",J369,0)</f>
        <v>0</v>
      </c>
      <c r="BH369" s="208">
        <f>IF(N369="sníž. přenesená",J369,0)</f>
        <v>0</v>
      </c>
      <c r="BI369" s="208">
        <f>IF(N369="nulová",J369,0)</f>
        <v>0</v>
      </c>
      <c r="BJ369" s="16" t="s">
        <v>81</v>
      </c>
      <c r="BK369" s="208">
        <f>ROUND(I369*H369,2)</f>
        <v>0</v>
      </c>
      <c r="BL369" s="16" t="s">
        <v>116</v>
      </c>
      <c r="BM369" s="207" t="s">
        <v>1270</v>
      </c>
    </row>
    <row r="370" s="2" customFormat="1" ht="21.75" customHeight="1">
      <c r="A370" s="37"/>
      <c r="B370" s="38"/>
      <c r="C370" s="209" t="s">
        <v>1271</v>
      </c>
      <c r="D370" s="209" t="s">
        <v>1231</v>
      </c>
      <c r="E370" s="210" t="s">
        <v>1272</v>
      </c>
      <c r="F370" s="211" t="s">
        <v>1273</v>
      </c>
      <c r="G370" s="212" t="s">
        <v>627</v>
      </c>
      <c r="H370" s="213">
        <v>1</v>
      </c>
      <c r="I370" s="214"/>
      <c r="J370" s="215">
        <f>ROUND(I370*H370,2)</f>
        <v>0</v>
      </c>
      <c r="K370" s="211" t="s">
        <v>122</v>
      </c>
      <c r="L370" s="43"/>
      <c r="M370" s="216" t="s">
        <v>21</v>
      </c>
      <c r="N370" s="217" t="s">
        <v>44</v>
      </c>
      <c r="O370" s="83"/>
      <c r="P370" s="205">
        <f>O370*H370</f>
        <v>0</v>
      </c>
      <c r="Q370" s="205">
        <v>0</v>
      </c>
      <c r="R370" s="205">
        <f>Q370*H370</f>
        <v>0</v>
      </c>
      <c r="S370" s="205">
        <v>0</v>
      </c>
      <c r="T370" s="206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07" t="s">
        <v>116</v>
      </c>
      <c r="AT370" s="207" t="s">
        <v>1231</v>
      </c>
      <c r="AU370" s="207" t="s">
        <v>81</v>
      </c>
      <c r="AY370" s="16" t="s">
        <v>117</v>
      </c>
      <c r="BE370" s="208">
        <f>IF(N370="základní",J370,0)</f>
        <v>0</v>
      </c>
      <c r="BF370" s="208">
        <f>IF(N370="snížená",J370,0)</f>
        <v>0</v>
      </c>
      <c r="BG370" s="208">
        <f>IF(N370="zákl. přenesená",J370,0)</f>
        <v>0</v>
      </c>
      <c r="BH370" s="208">
        <f>IF(N370="sníž. přenesená",J370,0)</f>
        <v>0</v>
      </c>
      <c r="BI370" s="208">
        <f>IF(N370="nulová",J370,0)</f>
        <v>0</v>
      </c>
      <c r="BJ370" s="16" t="s">
        <v>81</v>
      </c>
      <c r="BK370" s="208">
        <f>ROUND(I370*H370,2)</f>
        <v>0</v>
      </c>
      <c r="BL370" s="16" t="s">
        <v>116</v>
      </c>
      <c r="BM370" s="207" t="s">
        <v>1274</v>
      </c>
    </row>
    <row r="371" s="2" customFormat="1" ht="24.15" customHeight="1">
      <c r="A371" s="37"/>
      <c r="B371" s="38"/>
      <c r="C371" s="209" t="s">
        <v>1275</v>
      </c>
      <c r="D371" s="209" t="s">
        <v>1231</v>
      </c>
      <c r="E371" s="210" t="s">
        <v>1276</v>
      </c>
      <c r="F371" s="211" t="s">
        <v>1277</v>
      </c>
      <c r="G371" s="212" t="s">
        <v>627</v>
      </c>
      <c r="H371" s="213">
        <v>1</v>
      </c>
      <c r="I371" s="214"/>
      <c r="J371" s="215">
        <f>ROUND(I371*H371,2)</f>
        <v>0</v>
      </c>
      <c r="K371" s="211" t="s">
        <v>122</v>
      </c>
      <c r="L371" s="43"/>
      <c r="M371" s="216" t="s">
        <v>21</v>
      </c>
      <c r="N371" s="217" t="s">
        <v>44</v>
      </c>
      <c r="O371" s="83"/>
      <c r="P371" s="205">
        <f>O371*H371</f>
        <v>0</v>
      </c>
      <c r="Q371" s="205">
        <v>0</v>
      </c>
      <c r="R371" s="205">
        <f>Q371*H371</f>
        <v>0</v>
      </c>
      <c r="S371" s="205">
        <v>0</v>
      </c>
      <c r="T371" s="206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07" t="s">
        <v>116</v>
      </c>
      <c r="AT371" s="207" t="s">
        <v>1231</v>
      </c>
      <c r="AU371" s="207" t="s">
        <v>81</v>
      </c>
      <c r="AY371" s="16" t="s">
        <v>117</v>
      </c>
      <c r="BE371" s="208">
        <f>IF(N371="základní",J371,0)</f>
        <v>0</v>
      </c>
      <c r="BF371" s="208">
        <f>IF(N371="snížená",J371,0)</f>
        <v>0</v>
      </c>
      <c r="BG371" s="208">
        <f>IF(N371="zákl. přenesená",J371,0)</f>
        <v>0</v>
      </c>
      <c r="BH371" s="208">
        <f>IF(N371="sníž. přenesená",J371,0)</f>
        <v>0</v>
      </c>
      <c r="BI371" s="208">
        <f>IF(N371="nulová",J371,0)</f>
        <v>0</v>
      </c>
      <c r="BJ371" s="16" t="s">
        <v>81</v>
      </c>
      <c r="BK371" s="208">
        <f>ROUND(I371*H371,2)</f>
        <v>0</v>
      </c>
      <c r="BL371" s="16" t="s">
        <v>116</v>
      </c>
      <c r="BM371" s="207" t="s">
        <v>1278</v>
      </c>
    </row>
    <row r="372" s="2" customFormat="1" ht="24.15" customHeight="1">
      <c r="A372" s="37"/>
      <c r="B372" s="38"/>
      <c r="C372" s="209" t="s">
        <v>1279</v>
      </c>
      <c r="D372" s="209" t="s">
        <v>1231</v>
      </c>
      <c r="E372" s="210" t="s">
        <v>1280</v>
      </c>
      <c r="F372" s="211" t="s">
        <v>1281</v>
      </c>
      <c r="G372" s="212" t="s">
        <v>627</v>
      </c>
      <c r="H372" s="213">
        <v>1</v>
      </c>
      <c r="I372" s="214"/>
      <c r="J372" s="215">
        <f>ROUND(I372*H372,2)</f>
        <v>0</v>
      </c>
      <c r="K372" s="211" t="s">
        <v>122</v>
      </c>
      <c r="L372" s="43"/>
      <c r="M372" s="216" t="s">
        <v>21</v>
      </c>
      <c r="N372" s="217" t="s">
        <v>44</v>
      </c>
      <c r="O372" s="83"/>
      <c r="P372" s="205">
        <f>O372*H372</f>
        <v>0</v>
      </c>
      <c r="Q372" s="205">
        <v>0</v>
      </c>
      <c r="R372" s="205">
        <f>Q372*H372</f>
        <v>0</v>
      </c>
      <c r="S372" s="205">
        <v>0</v>
      </c>
      <c r="T372" s="206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07" t="s">
        <v>116</v>
      </c>
      <c r="AT372" s="207" t="s">
        <v>1231</v>
      </c>
      <c r="AU372" s="207" t="s">
        <v>81</v>
      </c>
      <c r="AY372" s="16" t="s">
        <v>117</v>
      </c>
      <c r="BE372" s="208">
        <f>IF(N372="základní",J372,0)</f>
        <v>0</v>
      </c>
      <c r="BF372" s="208">
        <f>IF(N372="snížená",J372,0)</f>
        <v>0</v>
      </c>
      <c r="BG372" s="208">
        <f>IF(N372="zákl. přenesená",J372,0)</f>
        <v>0</v>
      </c>
      <c r="BH372" s="208">
        <f>IF(N372="sníž. přenesená",J372,0)</f>
        <v>0</v>
      </c>
      <c r="BI372" s="208">
        <f>IF(N372="nulová",J372,0)</f>
        <v>0</v>
      </c>
      <c r="BJ372" s="16" t="s">
        <v>81</v>
      </c>
      <c r="BK372" s="208">
        <f>ROUND(I372*H372,2)</f>
        <v>0</v>
      </c>
      <c r="BL372" s="16" t="s">
        <v>116</v>
      </c>
      <c r="BM372" s="207" t="s">
        <v>1282</v>
      </c>
    </row>
    <row r="373" s="2" customFormat="1" ht="24.15" customHeight="1">
      <c r="A373" s="37"/>
      <c r="B373" s="38"/>
      <c r="C373" s="209" t="s">
        <v>1283</v>
      </c>
      <c r="D373" s="209" t="s">
        <v>1231</v>
      </c>
      <c r="E373" s="210" t="s">
        <v>1284</v>
      </c>
      <c r="F373" s="211" t="s">
        <v>1285</v>
      </c>
      <c r="G373" s="212" t="s">
        <v>627</v>
      </c>
      <c r="H373" s="213">
        <v>1</v>
      </c>
      <c r="I373" s="214"/>
      <c r="J373" s="215">
        <f>ROUND(I373*H373,2)</f>
        <v>0</v>
      </c>
      <c r="K373" s="211" t="s">
        <v>122</v>
      </c>
      <c r="L373" s="43"/>
      <c r="M373" s="216" t="s">
        <v>21</v>
      </c>
      <c r="N373" s="217" t="s">
        <v>44</v>
      </c>
      <c r="O373" s="83"/>
      <c r="P373" s="205">
        <f>O373*H373</f>
        <v>0</v>
      </c>
      <c r="Q373" s="205">
        <v>0</v>
      </c>
      <c r="R373" s="205">
        <f>Q373*H373</f>
        <v>0</v>
      </c>
      <c r="S373" s="205">
        <v>0</v>
      </c>
      <c r="T373" s="206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07" t="s">
        <v>116</v>
      </c>
      <c r="AT373" s="207" t="s">
        <v>1231</v>
      </c>
      <c r="AU373" s="207" t="s">
        <v>81</v>
      </c>
      <c r="AY373" s="16" t="s">
        <v>117</v>
      </c>
      <c r="BE373" s="208">
        <f>IF(N373="základní",J373,0)</f>
        <v>0</v>
      </c>
      <c r="BF373" s="208">
        <f>IF(N373="snížená",J373,0)</f>
        <v>0</v>
      </c>
      <c r="BG373" s="208">
        <f>IF(N373="zákl. přenesená",J373,0)</f>
        <v>0</v>
      </c>
      <c r="BH373" s="208">
        <f>IF(N373="sníž. přenesená",J373,0)</f>
        <v>0</v>
      </c>
      <c r="BI373" s="208">
        <f>IF(N373="nulová",J373,0)</f>
        <v>0</v>
      </c>
      <c r="BJ373" s="16" t="s">
        <v>81</v>
      </c>
      <c r="BK373" s="208">
        <f>ROUND(I373*H373,2)</f>
        <v>0</v>
      </c>
      <c r="BL373" s="16" t="s">
        <v>116</v>
      </c>
      <c r="BM373" s="207" t="s">
        <v>1286</v>
      </c>
    </row>
    <row r="374" s="2" customFormat="1" ht="90" customHeight="1">
      <c r="A374" s="37"/>
      <c r="B374" s="38"/>
      <c r="C374" s="209" t="s">
        <v>1287</v>
      </c>
      <c r="D374" s="209" t="s">
        <v>1231</v>
      </c>
      <c r="E374" s="210" t="s">
        <v>1288</v>
      </c>
      <c r="F374" s="211" t="s">
        <v>1289</v>
      </c>
      <c r="G374" s="212" t="s">
        <v>627</v>
      </c>
      <c r="H374" s="213">
        <v>1</v>
      </c>
      <c r="I374" s="214"/>
      <c r="J374" s="215">
        <f>ROUND(I374*H374,2)</f>
        <v>0</v>
      </c>
      <c r="K374" s="211" t="s">
        <v>122</v>
      </c>
      <c r="L374" s="43"/>
      <c r="M374" s="216" t="s">
        <v>21</v>
      </c>
      <c r="N374" s="217" t="s">
        <v>44</v>
      </c>
      <c r="O374" s="83"/>
      <c r="P374" s="205">
        <f>O374*H374</f>
        <v>0</v>
      </c>
      <c r="Q374" s="205">
        <v>0</v>
      </c>
      <c r="R374" s="205">
        <f>Q374*H374</f>
        <v>0</v>
      </c>
      <c r="S374" s="205">
        <v>0</v>
      </c>
      <c r="T374" s="206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07" t="s">
        <v>116</v>
      </c>
      <c r="AT374" s="207" t="s">
        <v>1231</v>
      </c>
      <c r="AU374" s="207" t="s">
        <v>81</v>
      </c>
      <c r="AY374" s="16" t="s">
        <v>117</v>
      </c>
      <c r="BE374" s="208">
        <f>IF(N374="základní",J374,0)</f>
        <v>0</v>
      </c>
      <c r="BF374" s="208">
        <f>IF(N374="snížená",J374,0)</f>
        <v>0</v>
      </c>
      <c r="BG374" s="208">
        <f>IF(N374="zákl. přenesená",J374,0)</f>
        <v>0</v>
      </c>
      <c r="BH374" s="208">
        <f>IF(N374="sníž. přenesená",J374,0)</f>
        <v>0</v>
      </c>
      <c r="BI374" s="208">
        <f>IF(N374="nulová",J374,0)</f>
        <v>0</v>
      </c>
      <c r="BJ374" s="16" t="s">
        <v>81</v>
      </c>
      <c r="BK374" s="208">
        <f>ROUND(I374*H374,2)</f>
        <v>0</v>
      </c>
      <c r="BL374" s="16" t="s">
        <v>116</v>
      </c>
      <c r="BM374" s="207" t="s">
        <v>1290</v>
      </c>
    </row>
    <row r="375" s="2" customFormat="1" ht="90" customHeight="1">
      <c r="A375" s="37"/>
      <c r="B375" s="38"/>
      <c r="C375" s="209" t="s">
        <v>1291</v>
      </c>
      <c r="D375" s="209" t="s">
        <v>1231</v>
      </c>
      <c r="E375" s="210" t="s">
        <v>1292</v>
      </c>
      <c r="F375" s="211" t="s">
        <v>1293</v>
      </c>
      <c r="G375" s="212" t="s">
        <v>627</v>
      </c>
      <c r="H375" s="213">
        <v>1</v>
      </c>
      <c r="I375" s="214"/>
      <c r="J375" s="215">
        <f>ROUND(I375*H375,2)</f>
        <v>0</v>
      </c>
      <c r="K375" s="211" t="s">
        <v>122</v>
      </c>
      <c r="L375" s="43"/>
      <c r="M375" s="216" t="s">
        <v>21</v>
      </c>
      <c r="N375" s="217" t="s">
        <v>44</v>
      </c>
      <c r="O375" s="83"/>
      <c r="P375" s="205">
        <f>O375*H375</f>
        <v>0</v>
      </c>
      <c r="Q375" s="205">
        <v>0</v>
      </c>
      <c r="R375" s="205">
        <f>Q375*H375</f>
        <v>0</v>
      </c>
      <c r="S375" s="205">
        <v>0</v>
      </c>
      <c r="T375" s="206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07" t="s">
        <v>116</v>
      </c>
      <c r="AT375" s="207" t="s">
        <v>1231</v>
      </c>
      <c r="AU375" s="207" t="s">
        <v>81</v>
      </c>
      <c r="AY375" s="16" t="s">
        <v>117</v>
      </c>
      <c r="BE375" s="208">
        <f>IF(N375="základní",J375,0)</f>
        <v>0</v>
      </c>
      <c r="BF375" s="208">
        <f>IF(N375="snížená",J375,0)</f>
        <v>0</v>
      </c>
      <c r="BG375" s="208">
        <f>IF(N375="zákl. přenesená",J375,0)</f>
        <v>0</v>
      </c>
      <c r="BH375" s="208">
        <f>IF(N375="sníž. přenesená",J375,0)</f>
        <v>0</v>
      </c>
      <c r="BI375" s="208">
        <f>IF(N375="nulová",J375,0)</f>
        <v>0</v>
      </c>
      <c r="BJ375" s="16" t="s">
        <v>81</v>
      </c>
      <c r="BK375" s="208">
        <f>ROUND(I375*H375,2)</f>
        <v>0</v>
      </c>
      <c r="BL375" s="16" t="s">
        <v>116</v>
      </c>
      <c r="BM375" s="207" t="s">
        <v>1294</v>
      </c>
    </row>
    <row r="376" s="2" customFormat="1" ht="123" customHeight="1">
      <c r="A376" s="37"/>
      <c r="B376" s="38"/>
      <c r="C376" s="209" t="s">
        <v>1295</v>
      </c>
      <c r="D376" s="209" t="s">
        <v>1231</v>
      </c>
      <c r="E376" s="210" t="s">
        <v>1296</v>
      </c>
      <c r="F376" s="211" t="s">
        <v>1297</v>
      </c>
      <c r="G376" s="212" t="s">
        <v>627</v>
      </c>
      <c r="H376" s="213">
        <v>1</v>
      </c>
      <c r="I376" s="214"/>
      <c r="J376" s="215">
        <f>ROUND(I376*H376,2)</f>
        <v>0</v>
      </c>
      <c r="K376" s="211" t="s">
        <v>122</v>
      </c>
      <c r="L376" s="43"/>
      <c r="M376" s="216" t="s">
        <v>21</v>
      </c>
      <c r="N376" s="217" t="s">
        <v>44</v>
      </c>
      <c r="O376" s="83"/>
      <c r="P376" s="205">
        <f>O376*H376</f>
        <v>0</v>
      </c>
      <c r="Q376" s="205">
        <v>0</v>
      </c>
      <c r="R376" s="205">
        <f>Q376*H376</f>
        <v>0</v>
      </c>
      <c r="S376" s="205">
        <v>0</v>
      </c>
      <c r="T376" s="206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07" t="s">
        <v>116</v>
      </c>
      <c r="AT376" s="207" t="s">
        <v>1231</v>
      </c>
      <c r="AU376" s="207" t="s">
        <v>81</v>
      </c>
      <c r="AY376" s="16" t="s">
        <v>117</v>
      </c>
      <c r="BE376" s="208">
        <f>IF(N376="základní",J376,0)</f>
        <v>0</v>
      </c>
      <c r="BF376" s="208">
        <f>IF(N376="snížená",J376,0)</f>
        <v>0</v>
      </c>
      <c r="BG376" s="208">
        <f>IF(N376="zákl. přenesená",J376,0)</f>
        <v>0</v>
      </c>
      <c r="BH376" s="208">
        <f>IF(N376="sníž. přenesená",J376,0)</f>
        <v>0</v>
      </c>
      <c r="BI376" s="208">
        <f>IF(N376="nulová",J376,0)</f>
        <v>0</v>
      </c>
      <c r="BJ376" s="16" t="s">
        <v>81</v>
      </c>
      <c r="BK376" s="208">
        <f>ROUND(I376*H376,2)</f>
        <v>0</v>
      </c>
      <c r="BL376" s="16" t="s">
        <v>116</v>
      </c>
      <c r="BM376" s="207" t="s">
        <v>1298</v>
      </c>
    </row>
    <row r="377" s="2" customFormat="1" ht="33" customHeight="1">
      <c r="A377" s="37"/>
      <c r="B377" s="38"/>
      <c r="C377" s="209" t="s">
        <v>1299</v>
      </c>
      <c r="D377" s="209" t="s">
        <v>1231</v>
      </c>
      <c r="E377" s="210" t="s">
        <v>1300</v>
      </c>
      <c r="F377" s="211" t="s">
        <v>1301</v>
      </c>
      <c r="G377" s="212" t="s">
        <v>627</v>
      </c>
      <c r="H377" s="213">
        <v>1</v>
      </c>
      <c r="I377" s="214"/>
      <c r="J377" s="215">
        <f>ROUND(I377*H377,2)</f>
        <v>0</v>
      </c>
      <c r="K377" s="211" t="s">
        <v>122</v>
      </c>
      <c r="L377" s="43"/>
      <c r="M377" s="216" t="s">
        <v>21</v>
      </c>
      <c r="N377" s="217" t="s">
        <v>44</v>
      </c>
      <c r="O377" s="83"/>
      <c r="P377" s="205">
        <f>O377*H377</f>
        <v>0</v>
      </c>
      <c r="Q377" s="205">
        <v>0</v>
      </c>
      <c r="R377" s="205">
        <f>Q377*H377</f>
        <v>0</v>
      </c>
      <c r="S377" s="205">
        <v>0</v>
      </c>
      <c r="T377" s="206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07" t="s">
        <v>116</v>
      </c>
      <c r="AT377" s="207" t="s">
        <v>1231</v>
      </c>
      <c r="AU377" s="207" t="s">
        <v>81</v>
      </c>
      <c r="AY377" s="16" t="s">
        <v>117</v>
      </c>
      <c r="BE377" s="208">
        <f>IF(N377="základní",J377,0)</f>
        <v>0</v>
      </c>
      <c r="BF377" s="208">
        <f>IF(N377="snížená",J377,0)</f>
        <v>0</v>
      </c>
      <c r="BG377" s="208">
        <f>IF(N377="zákl. přenesená",J377,0)</f>
        <v>0</v>
      </c>
      <c r="BH377" s="208">
        <f>IF(N377="sníž. přenesená",J377,0)</f>
        <v>0</v>
      </c>
      <c r="BI377" s="208">
        <f>IF(N377="nulová",J377,0)</f>
        <v>0</v>
      </c>
      <c r="BJ377" s="16" t="s">
        <v>81</v>
      </c>
      <c r="BK377" s="208">
        <f>ROUND(I377*H377,2)</f>
        <v>0</v>
      </c>
      <c r="BL377" s="16" t="s">
        <v>116</v>
      </c>
      <c r="BM377" s="207" t="s">
        <v>1302</v>
      </c>
    </row>
    <row r="378" s="2" customFormat="1" ht="37.8" customHeight="1">
      <c r="A378" s="37"/>
      <c r="B378" s="38"/>
      <c r="C378" s="209" t="s">
        <v>1303</v>
      </c>
      <c r="D378" s="209" t="s">
        <v>1231</v>
      </c>
      <c r="E378" s="210" t="s">
        <v>1304</v>
      </c>
      <c r="F378" s="211" t="s">
        <v>1305</v>
      </c>
      <c r="G378" s="212" t="s">
        <v>121</v>
      </c>
      <c r="H378" s="213">
        <v>1</v>
      </c>
      <c r="I378" s="214"/>
      <c r="J378" s="215">
        <f>ROUND(I378*H378,2)</f>
        <v>0</v>
      </c>
      <c r="K378" s="211" t="s">
        <v>122</v>
      </c>
      <c r="L378" s="43"/>
      <c r="M378" s="216" t="s">
        <v>21</v>
      </c>
      <c r="N378" s="217" t="s">
        <v>44</v>
      </c>
      <c r="O378" s="83"/>
      <c r="P378" s="205">
        <f>O378*H378</f>
        <v>0</v>
      </c>
      <c r="Q378" s="205">
        <v>0</v>
      </c>
      <c r="R378" s="205">
        <f>Q378*H378</f>
        <v>0</v>
      </c>
      <c r="S378" s="205">
        <v>0</v>
      </c>
      <c r="T378" s="206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07" t="s">
        <v>116</v>
      </c>
      <c r="AT378" s="207" t="s">
        <v>1231</v>
      </c>
      <c r="AU378" s="207" t="s">
        <v>81</v>
      </c>
      <c r="AY378" s="16" t="s">
        <v>117</v>
      </c>
      <c r="BE378" s="208">
        <f>IF(N378="základní",J378,0)</f>
        <v>0</v>
      </c>
      <c r="BF378" s="208">
        <f>IF(N378="snížená",J378,0)</f>
        <v>0</v>
      </c>
      <c r="BG378" s="208">
        <f>IF(N378="zákl. přenesená",J378,0)</f>
        <v>0</v>
      </c>
      <c r="BH378" s="208">
        <f>IF(N378="sníž. přenesená",J378,0)</f>
        <v>0</v>
      </c>
      <c r="BI378" s="208">
        <f>IF(N378="nulová",J378,0)</f>
        <v>0</v>
      </c>
      <c r="BJ378" s="16" t="s">
        <v>81</v>
      </c>
      <c r="BK378" s="208">
        <f>ROUND(I378*H378,2)</f>
        <v>0</v>
      </c>
      <c r="BL378" s="16" t="s">
        <v>116</v>
      </c>
      <c r="BM378" s="207" t="s">
        <v>1306</v>
      </c>
    </row>
    <row r="379" s="2" customFormat="1" ht="37.8" customHeight="1">
      <c r="A379" s="37"/>
      <c r="B379" s="38"/>
      <c r="C379" s="209" t="s">
        <v>1307</v>
      </c>
      <c r="D379" s="209" t="s">
        <v>1231</v>
      </c>
      <c r="E379" s="210" t="s">
        <v>1308</v>
      </c>
      <c r="F379" s="211" t="s">
        <v>1309</v>
      </c>
      <c r="G379" s="212" t="s">
        <v>121</v>
      </c>
      <c r="H379" s="213">
        <v>1</v>
      </c>
      <c r="I379" s="214"/>
      <c r="J379" s="215">
        <f>ROUND(I379*H379,2)</f>
        <v>0</v>
      </c>
      <c r="K379" s="211" t="s">
        <v>122</v>
      </c>
      <c r="L379" s="43"/>
      <c r="M379" s="216" t="s">
        <v>21</v>
      </c>
      <c r="N379" s="217" t="s">
        <v>44</v>
      </c>
      <c r="O379" s="83"/>
      <c r="P379" s="205">
        <f>O379*H379</f>
        <v>0</v>
      </c>
      <c r="Q379" s="205">
        <v>0</v>
      </c>
      <c r="R379" s="205">
        <f>Q379*H379</f>
        <v>0</v>
      </c>
      <c r="S379" s="205">
        <v>0</v>
      </c>
      <c r="T379" s="206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07" t="s">
        <v>116</v>
      </c>
      <c r="AT379" s="207" t="s">
        <v>1231</v>
      </c>
      <c r="AU379" s="207" t="s">
        <v>81</v>
      </c>
      <c r="AY379" s="16" t="s">
        <v>117</v>
      </c>
      <c r="BE379" s="208">
        <f>IF(N379="základní",J379,0)</f>
        <v>0</v>
      </c>
      <c r="BF379" s="208">
        <f>IF(N379="snížená",J379,0)</f>
        <v>0</v>
      </c>
      <c r="BG379" s="208">
        <f>IF(N379="zákl. přenesená",J379,0)</f>
        <v>0</v>
      </c>
      <c r="BH379" s="208">
        <f>IF(N379="sníž. přenesená",J379,0)</f>
        <v>0</v>
      </c>
      <c r="BI379" s="208">
        <f>IF(N379="nulová",J379,0)</f>
        <v>0</v>
      </c>
      <c r="BJ379" s="16" t="s">
        <v>81</v>
      </c>
      <c r="BK379" s="208">
        <f>ROUND(I379*H379,2)</f>
        <v>0</v>
      </c>
      <c r="BL379" s="16" t="s">
        <v>116</v>
      </c>
      <c r="BM379" s="207" t="s">
        <v>1310</v>
      </c>
    </row>
    <row r="380" s="2" customFormat="1" ht="37.8" customHeight="1">
      <c r="A380" s="37"/>
      <c r="B380" s="38"/>
      <c r="C380" s="209" t="s">
        <v>1311</v>
      </c>
      <c r="D380" s="209" t="s">
        <v>1231</v>
      </c>
      <c r="E380" s="210" t="s">
        <v>1312</v>
      </c>
      <c r="F380" s="211" t="s">
        <v>1313</v>
      </c>
      <c r="G380" s="212" t="s">
        <v>121</v>
      </c>
      <c r="H380" s="213">
        <v>1</v>
      </c>
      <c r="I380" s="214"/>
      <c r="J380" s="215">
        <f>ROUND(I380*H380,2)</f>
        <v>0</v>
      </c>
      <c r="K380" s="211" t="s">
        <v>122</v>
      </c>
      <c r="L380" s="43"/>
      <c r="M380" s="216" t="s">
        <v>21</v>
      </c>
      <c r="N380" s="217" t="s">
        <v>44</v>
      </c>
      <c r="O380" s="83"/>
      <c r="P380" s="205">
        <f>O380*H380</f>
        <v>0</v>
      </c>
      <c r="Q380" s="205">
        <v>0</v>
      </c>
      <c r="R380" s="205">
        <f>Q380*H380</f>
        <v>0</v>
      </c>
      <c r="S380" s="205">
        <v>0</v>
      </c>
      <c r="T380" s="20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07" t="s">
        <v>116</v>
      </c>
      <c r="AT380" s="207" t="s">
        <v>1231</v>
      </c>
      <c r="AU380" s="207" t="s">
        <v>81</v>
      </c>
      <c r="AY380" s="16" t="s">
        <v>117</v>
      </c>
      <c r="BE380" s="208">
        <f>IF(N380="základní",J380,0)</f>
        <v>0</v>
      </c>
      <c r="BF380" s="208">
        <f>IF(N380="snížená",J380,0)</f>
        <v>0</v>
      </c>
      <c r="BG380" s="208">
        <f>IF(N380="zákl. přenesená",J380,0)</f>
        <v>0</v>
      </c>
      <c r="BH380" s="208">
        <f>IF(N380="sníž. přenesená",J380,0)</f>
        <v>0</v>
      </c>
      <c r="BI380" s="208">
        <f>IF(N380="nulová",J380,0)</f>
        <v>0</v>
      </c>
      <c r="BJ380" s="16" t="s">
        <v>81</v>
      </c>
      <c r="BK380" s="208">
        <f>ROUND(I380*H380,2)</f>
        <v>0</v>
      </c>
      <c r="BL380" s="16" t="s">
        <v>116</v>
      </c>
      <c r="BM380" s="207" t="s">
        <v>1314</v>
      </c>
    </row>
    <row r="381" s="2" customFormat="1" ht="37.8" customHeight="1">
      <c r="A381" s="37"/>
      <c r="B381" s="38"/>
      <c r="C381" s="209" t="s">
        <v>1315</v>
      </c>
      <c r="D381" s="209" t="s">
        <v>1231</v>
      </c>
      <c r="E381" s="210" t="s">
        <v>1316</v>
      </c>
      <c r="F381" s="211" t="s">
        <v>1317</v>
      </c>
      <c r="G381" s="212" t="s">
        <v>121</v>
      </c>
      <c r="H381" s="213">
        <v>1</v>
      </c>
      <c r="I381" s="214"/>
      <c r="J381" s="215">
        <f>ROUND(I381*H381,2)</f>
        <v>0</v>
      </c>
      <c r="K381" s="211" t="s">
        <v>122</v>
      </c>
      <c r="L381" s="43"/>
      <c r="M381" s="216" t="s">
        <v>21</v>
      </c>
      <c r="N381" s="217" t="s">
        <v>44</v>
      </c>
      <c r="O381" s="83"/>
      <c r="P381" s="205">
        <f>O381*H381</f>
        <v>0</v>
      </c>
      <c r="Q381" s="205">
        <v>0</v>
      </c>
      <c r="R381" s="205">
        <f>Q381*H381</f>
        <v>0</v>
      </c>
      <c r="S381" s="205">
        <v>0</v>
      </c>
      <c r="T381" s="206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07" t="s">
        <v>116</v>
      </c>
      <c r="AT381" s="207" t="s">
        <v>1231</v>
      </c>
      <c r="AU381" s="207" t="s">
        <v>81</v>
      </c>
      <c r="AY381" s="16" t="s">
        <v>117</v>
      </c>
      <c r="BE381" s="208">
        <f>IF(N381="základní",J381,0)</f>
        <v>0</v>
      </c>
      <c r="BF381" s="208">
        <f>IF(N381="snížená",J381,0)</f>
        <v>0</v>
      </c>
      <c r="BG381" s="208">
        <f>IF(N381="zákl. přenesená",J381,0)</f>
        <v>0</v>
      </c>
      <c r="BH381" s="208">
        <f>IF(N381="sníž. přenesená",J381,0)</f>
        <v>0</v>
      </c>
      <c r="BI381" s="208">
        <f>IF(N381="nulová",J381,0)</f>
        <v>0</v>
      </c>
      <c r="BJ381" s="16" t="s">
        <v>81</v>
      </c>
      <c r="BK381" s="208">
        <f>ROUND(I381*H381,2)</f>
        <v>0</v>
      </c>
      <c r="BL381" s="16" t="s">
        <v>116</v>
      </c>
      <c r="BM381" s="207" t="s">
        <v>1318</v>
      </c>
    </row>
    <row r="382" s="2" customFormat="1" ht="37.8" customHeight="1">
      <c r="A382" s="37"/>
      <c r="B382" s="38"/>
      <c r="C382" s="209" t="s">
        <v>1319</v>
      </c>
      <c r="D382" s="209" t="s">
        <v>1231</v>
      </c>
      <c r="E382" s="210" t="s">
        <v>1320</v>
      </c>
      <c r="F382" s="211" t="s">
        <v>1321</v>
      </c>
      <c r="G382" s="212" t="s">
        <v>121</v>
      </c>
      <c r="H382" s="213">
        <v>1</v>
      </c>
      <c r="I382" s="214"/>
      <c r="J382" s="215">
        <f>ROUND(I382*H382,2)</f>
        <v>0</v>
      </c>
      <c r="K382" s="211" t="s">
        <v>122</v>
      </c>
      <c r="L382" s="43"/>
      <c r="M382" s="216" t="s">
        <v>21</v>
      </c>
      <c r="N382" s="217" t="s">
        <v>44</v>
      </c>
      <c r="O382" s="83"/>
      <c r="P382" s="205">
        <f>O382*H382</f>
        <v>0</v>
      </c>
      <c r="Q382" s="205">
        <v>0</v>
      </c>
      <c r="R382" s="205">
        <f>Q382*H382</f>
        <v>0</v>
      </c>
      <c r="S382" s="205">
        <v>0</v>
      </c>
      <c r="T382" s="206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07" t="s">
        <v>116</v>
      </c>
      <c r="AT382" s="207" t="s">
        <v>1231</v>
      </c>
      <c r="AU382" s="207" t="s">
        <v>81</v>
      </c>
      <c r="AY382" s="16" t="s">
        <v>117</v>
      </c>
      <c r="BE382" s="208">
        <f>IF(N382="základní",J382,0)</f>
        <v>0</v>
      </c>
      <c r="BF382" s="208">
        <f>IF(N382="snížená",J382,0)</f>
        <v>0</v>
      </c>
      <c r="BG382" s="208">
        <f>IF(N382="zákl. přenesená",J382,0)</f>
        <v>0</v>
      </c>
      <c r="BH382" s="208">
        <f>IF(N382="sníž. přenesená",J382,0)</f>
        <v>0</v>
      </c>
      <c r="BI382" s="208">
        <f>IF(N382="nulová",J382,0)</f>
        <v>0</v>
      </c>
      <c r="BJ382" s="16" t="s">
        <v>81</v>
      </c>
      <c r="BK382" s="208">
        <f>ROUND(I382*H382,2)</f>
        <v>0</v>
      </c>
      <c r="BL382" s="16" t="s">
        <v>116</v>
      </c>
      <c r="BM382" s="207" t="s">
        <v>1322</v>
      </c>
    </row>
    <row r="383" s="2" customFormat="1" ht="37.8" customHeight="1">
      <c r="A383" s="37"/>
      <c r="B383" s="38"/>
      <c r="C383" s="209" t="s">
        <v>1323</v>
      </c>
      <c r="D383" s="209" t="s">
        <v>1231</v>
      </c>
      <c r="E383" s="210" t="s">
        <v>1324</v>
      </c>
      <c r="F383" s="211" t="s">
        <v>1325</v>
      </c>
      <c r="G383" s="212" t="s">
        <v>121</v>
      </c>
      <c r="H383" s="213">
        <v>1</v>
      </c>
      <c r="I383" s="214"/>
      <c r="J383" s="215">
        <f>ROUND(I383*H383,2)</f>
        <v>0</v>
      </c>
      <c r="K383" s="211" t="s">
        <v>122</v>
      </c>
      <c r="L383" s="43"/>
      <c r="M383" s="216" t="s">
        <v>21</v>
      </c>
      <c r="N383" s="217" t="s">
        <v>44</v>
      </c>
      <c r="O383" s="83"/>
      <c r="P383" s="205">
        <f>O383*H383</f>
        <v>0</v>
      </c>
      <c r="Q383" s="205">
        <v>0</v>
      </c>
      <c r="R383" s="205">
        <f>Q383*H383</f>
        <v>0</v>
      </c>
      <c r="S383" s="205">
        <v>0</v>
      </c>
      <c r="T383" s="206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07" t="s">
        <v>116</v>
      </c>
      <c r="AT383" s="207" t="s">
        <v>1231</v>
      </c>
      <c r="AU383" s="207" t="s">
        <v>81</v>
      </c>
      <c r="AY383" s="16" t="s">
        <v>117</v>
      </c>
      <c r="BE383" s="208">
        <f>IF(N383="základní",J383,0)</f>
        <v>0</v>
      </c>
      <c r="BF383" s="208">
        <f>IF(N383="snížená",J383,0)</f>
        <v>0</v>
      </c>
      <c r="BG383" s="208">
        <f>IF(N383="zákl. přenesená",J383,0)</f>
        <v>0</v>
      </c>
      <c r="BH383" s="208">
        <f>IF(N383="sníž. přenesená",J383,0)</f>
        <v>0</v>
      </c>
      <c r="BI383" s="208">
        <f>IF(N383="nulová",J383,0)</f>
        <v>0</v>
      </c>
      <c r="BJ383" s="16" t="s">
        <v>81</v>
      </c>
      <c r="BK383" s="208">
        <f>ROUND(I383*H383,2)</f>
        <v>0</v>
      </c>
      <c r="BL383" s="16" t="s">
        <v>116</v>
      </c>
      <c r="BM383" s="207" t="s">
        <v>1326</v>
      </c>
    </row>
    <row r="384" s="2" customFormat="1" ht="44.25" customHeight="1">
      <c r="A384" s="37"/>
      <c r="B384" s="38"/>
      <c r="C384" s="209" t="s">
        <v>1327</v>
      </c>
      <c r="D384" s="209" t="s">
        <v>1231</v>
      </c>
      <c r="E384" s="210" t="s">
        <v>1328</v>
      </c>
      <c r="F384" s="211" t="s">
        <v>1329</v>
      </c>
      <c r="G384" s="212" t="s">
        <v>121</v>
      </c>
      <c r="H384" s="213">
        <v>1</v>
      </c>
      <c r="I384" s="214"/>
      <c r="J384" s="215">
        <f>ROUND(I384*H384,2)</f>
        <v>0</v>
      </c>
      <c r="K384" s="211" t="s">
        <v>122</v>
      </c>
      <c r="L384" s="43"/>
      <c r="M384" s="216" t="s">
        <v>21</v>
      </c>
      <c r="N384" s="217" t="s">
        <v>44</v>
      </c>
      <c r="O384" s="83"/>
      <c r="P384" s="205">
        <f>O384*H384</f>
        <v>0</v>
      </c>
      <c r="Q384" s="205">
        <v>0</v>
      </c>
      <c r="R384" s="205">
        <f>Q384*H384</f>
        <v>0</v>
      </c>
      <c r="S384" s="205">
        <v>0</v>
      </c>
      <c r="T384" s="206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07" t="s">
        <v>116</v>
      </c>
      <c r="AT384" s="207" t="s">
        <v>1231</v>
      </c>
      <c r="AU384" s="207" t="s">
        <v>81</v>
      </c>
      <c r="AY384" s="16" t="s">
        <v>117</v>
      </c>
      <c r="BE384" s="208">
        <f>IF(N384="základní",J384,0)</f>
        <v>0</v>
      </c>
      <c r="BF384" s="208">
        <f>IF(N384="snížená",J384,0)</f>
        <v>0</v>
      </c>
      <c r="BG384" s="208">
        <f>IF(N384="zákl. přenesená",J384,0)</f>
        <v>0</v>
      </c>
      <c r="BH384" s="208">
        <f>IF(N384="sníž. přenesená",J384,0)</f>
        <v>0</v>
      </c>
      <c r="BI384" s="208">
        <f>IF(N384="nulová",J384,0)</f>
        <v>0</v>
      </c>
      <c r="BJ384" s="16" t="s">
        <v>81</v>
      </c>
      <c r="BK384" s="208">
        <f>ROUND(I384*H384,2)</f>
        <v>0</v>
      </c>
      <c r="BL384" s="16" t="s">
        <v>116</v>
      </c>
      <c r="BM384" s="207" t="s">
        <v>1330</v>
      </c>
    </row>
    <row r="385" s="2" customFormat="1" ht="44.25" customHeight="1">
      <c r="A385" s="37"/>
      <c r="B385" s="38"/>
      <c r="C385" s="209" t="s">
        <v>1331</v>
      </c>
      <c r="D385" s="209" t="s">
        <v>1231</v>
      </c>
      <c r="E385" s="210" t="s">
        <v>1332</v>
      </c>
      <c r="F385" s="211" t="s">
        <v>1333</v>
      </c>
      <c r="G385" s="212" t="s">
        <v>121</v>
      </c>
      <c r="H385" s="213">
        <v>1</v>
      </c>
      <c r="I385" s="214"/>
      <c r="J385" s="215">
        <f>ROUND(I385*H385,2)</f>
        <v>0</v>
      </c>
      <c r="K385" s="211" t="s">
        <v>122</v>
      </c>
      <c r="L385" s="43"/>
      <c r="M385" s="216" t="s">
        <v>21</v>
      </c>
      <c r="N385" s="217" t="s">
        <v>44</v>
      </c>
      <c r="O385" s="83"/>
      <c r="P385" s="205">
        <f>O385*H385</f>
        <v>0</v>
      </c>
      <c r="Q385" s="205">
        <v>0</v>
      </c>
      <c r="R385" s="205">
        <f>Q385*H385</f>
        <v>0</v>
      </c>
      <c r="S385" s="205">
        <v>0</v>
      </c>
      <c r="T385" s="206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07" t="s">
        <v>116</v>
      </c>
      <c r="AT385" s="207" t="s">
        <v>1231</v>
      </c>
      <c r="AU385" s="207" t="s">
        <v>81</v>
      </c>
      <c r="AY385" s="16" t="s">
        <v>117</v>
      </c>
      <c r="BE385" s="208">
        <f>IF(N385="základní",J385,0)</f>
        <v>0</v>
      </c>
      <c r="BF385" s="208">
        <f>IF(N385="snížená",J385,0)</f>
        <v>0</v>
      </c>
      <c r="BG385" s="208">
        <f>IF(N385="zákl. přenesená",J385,0)</f>
        <v>0</v>
      </c>
      <c r="BH385" s="208">
        <f>IF(N385="sníž. přenesená",J385,0)</f>
        <v>0</v>
      </c>
      <c r="BI385" s="208">
        <f>IF(N385="nulová",J385,0)</f>
        <v>0</v>
      </c>
      <c r="BJ385" s="16" t="s">
        <v>81</v>
      </c>
      <c r="BK385" s="208">
        <f>ROUND(I385*H385,2)</f>
        <v>0</v>
      </c>
      <c r="BL385" s="16" t="s">
        <v>116</v>
      </c>
      <c r="BM385" s="207" t="s">
        <v>1334</v>
      </c>
    </row>
    <row r="386" s="2" customFormat="1" ht="44.25" customHeight="1">
      <c r="A386" s="37"/>
      <c r="B386" s="38"/>
      <c r="C386" s="209" t="s">
        <v>1335</v>
      </c>
      <c r="D386" s="209" t="s">
        <v>1231</v>
      </c>
      <c r="E386" s="210" t="s">
        <v>1336</v>
      </c>
      <c r="F386" s="211" t="s">
        <v>1337</v>
      </c>
      <c r="G386" s="212" t="s">
        <v>121</v>
      </c>
      <c r="H386" s="213">
        <v>1</v>
      </c>
      <c r="I386" s="214"/>
      <c r="J386" s="215">
        <f>ROUND(I386*H386,2)</f>
        <v>0</v>
      </c>
      <c r="K386" s="211" t="s">
        <v>122</v>
      </c>
      <c r="L386" s="43"/>
      <c r="M386" s="216" t="s">
        <v>21</v>
      </c>
      <c r="N386" s="217" t="s">
        <v>44</v>
      </c>
      <c r="O386" s="83"/>
      <c r="P386" s="205">
        <f>O386*H386</f>
        <v>0</v>
      </c>
      <c r="Q386" s="205">
        <v>0</v>
      </c>
      <c r="R386" s="205">
        <f>Q386*H386</f>
        <v>0</v>
      </c>
      <c r="S386" s="205">
        <v>0</v>
      </c>
      <c r="T386" s="206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07" t="s">
        <v>116</v>
      </c>
      <c r="AT386" s="207" t="s">
        <v>1231</v>
      </c>
      <c r="AU386" s="207" t="s">
        <v>81</v>
      </c>
      <c r="AY386" s="16" t="s">
        <v>117</v>
      </c>
      <c r="BE386" s="208">
        <f>IF(N386="základní",J386,0)</f>
        <v>0</v>
      </c>
      <c r="BF386" s="208">
        <f>IF(N386="snížená",J386,0)</f>
        <v>0</v>
      </c>
      <c r="BG386" s="208">
        <f>IF(N386="zákl. přenesená",J386,0)</f>
        <v>0</v>
      </c>
      <c r="BH386" s="208">
        <f>IF(N386="sníž. přenesená",J386,0)</f>
        <v>0</v>
      </c>
      <c r="BI386" s="208">
        <f>IF(N386="nulová",J386,0)</f>
        <v>0</v>
      </c>
      <c r="BJ386" s="16" t="s">
        <v>81</v>
      </c>
      <c r="BK386" s="208">
        <f>ROUND(I386*H386,2)</f>
        <v>0</v>
      </c>
      <c r="BL386" s="16" t="s">
        <v>116</v>
      </c>
      <c r="BM386" s="207" t="s">
        <v>1338</v>
      </c>
    </row>
    <row r="387" s="2" customFormat="1" ht="16.5" customHeight="1">
      <c r="A387" s="37"/>
      <c r="B387" s="38"/>
      <c r="C387" s="209" t="s">
        <v>1339</v>
      </c>
      <c r="D387" s="209" t="s">
        <v>1231</v>
      </c>
      <c r="E387" s="210" t="s">
        <v>1340</v>
      </c>
      <c r="F387" s="211" t="s">
        <v>1341</v>
      </c>
      <c r="G387" s="212" t="s">
        <v>121</v>
      </c>
      <c r="H387" s="213">
        <v>1</v>
      </c>
      <c r="I387" s="214"/>
      <c r="J387" s="215">
        <f>ROUND(I387*H387,2)</f>
        <v>0</v>
      </c>
      <c r="K387" s="211" t="s">
        <v>122</v>
      </c>
      <c r="L387" s="43"/>
      <c r="M387" s="216" t="s">
        <v>21</v>
      </c>
      <c r="N387" s="217" t="s">
        <v>44</v>
      </c>
      <c r="O387" s="83"/>
      <c r="P387" s="205">
        <f>O387*H387</f>
        <v>0</v>
      </c>
      <c r="Q387" s="205">
        <v>0</v>
      </c>
      <c r="R387" s="205">
        <f>Q387*H387</f>
        <v>0</v>
      </c>
      <c r="S387" s="205">
        <v>0</v>
      </c>
      <c r="T387" s="206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07" t="s">
        <v>116</v>
      </c>
      <c r="AT387" s="207" t="s">
        <v>1231</v>
      </c>
      <c r="AU387" s="207" t="s">
        <v>81</v>
      </c>
      <c r="AY387" s="16" t="s">
        <v>117</v>
      </c>
      <c r="BE387" s="208">
        <f>IF(N387="základní",J387,0)</f>
        <v>0</v>
      </c>
      <c r="BF387" s="208">
        <f>IF(N387="snížená",J387,0)</f>
        <v>0</v>
      </c>
      <c r="BG387" s="208">
        <f>IF(N387="zákl. přenesená",J387,0)</f>
        <v>0</v>
      </c>
      <c r="BH387" s="208">
        <f>IF(N387="sníž. přenesená",J387,0)</f>
        <v>0</v>
      </c>
      <c r="BI387" s="208">
        <f>IF(N387="nulová",J387,0)</f>
        <v>0</v>
      </c>
      <c r="BJ387" s="16" t="s">
        <v>81</v>
      </c>
      <c r="BK387" s="208">
        <f>ROUND(I387*H387,2)</f>
        <v>0</v>
      </c>
      <c r="BL387" s="16" t="s">
        <v>116</v>
      </c>
      <c r="BM387" s="207" t="s">
        <v>1342</v>
      </c>
    </row>
    <row r="388" s="2" customFormat="1" ht="66.75" customHeight="1">
      <c r="A388" s="37"/>
      <c r="B388" s="38"/>
      <c r="C388" s="209" t="s">
        <v>1343</v>
      </c>
      <c r="D388" s="209" t="s">
        <v>1231</v>
      </c>
      <c r="E388" s="210" t="s">
        <v>1344</v>
      </c>
      <c r="F388" s="211" t="s">
        <v>1345</v>
      </c>
      <c r="G388" s="212" t="s">
        <v>121</v>
      </c>
      <c r="H388" s="213">
        <v>1</v>
      </c>
      <c r="I388" s="214"/>
      <c r="J388" s="215">
        <f>ROUND(I388*H388,2)</f>
        <v>0</v>
      </c>
      <c r="K388" s="211" t="s">
        <v>122</v>
      </c>
      <c r="L388" s="43"/>
      <c r="M388" s="216" t="s">
        <v>21</v>
      </c>
      <c r="N388" s="217" t="s">
        <v>44</v>
      </c>
      <c r="O388" s="83"/>
      <c r="P388" s="205">
        <f>O388*H388</f>
        <v>0</v>
      </c>
      <c r="Q388" s="205">
        <v>0</v>
      </c>
      <c r="R388" s="205">
        <f>Q388*H388</f>
        <v>0</v>
      </c>
      <c r="S388" s="205">
        <v>0</v>
      </c>
      <c r="T388" s="206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07" t="s">
        <v>116</v>
      </c>
      <c r="AT388" s="207" t="s">
        <v>1231</v>
      </c>
      <c r="AU388" s="207" t="s">
        <v>81</v>
      </c>
      <c r="AY388" s="16" t="s">
        <v>117</v>
      </c>
      <c r="BE388" s="208">
        <f>IF(N388="základní",J388,0)</f>
        <v>0</v>
      </c>
      <c r="BF388" s="208">
        <f>IF(N388="snížená",J388,0)</f>
        <v>0</v>
      </c>
      <c r="BG388" s="208">
        <f>IF(N388="zákl. přenesená",J388,0)</f>
        <v>0</v>
      </c>
      <c r="BH388" s="208">
        <f>IF(N388="sníž. přenesená",J388,0)</f>
        <v>0</v>
      </c>
      <c r="BI388" s="208">
        <f>IF(N388="nulová",J388,0)</f>
        <v>0</v>
      </c>
      <c r="BJ388" s="16" t="s">
        <v>81</v>
      </c>
      <c r="BK388" s="208">
        <f>ROUND(I388*H388,2)</f>
        <v>0</v>
      </c>
      <c r="BL388" s="16" t="s">
        <v>116</v>
      </c>
      <c r="BM388" s="207" t="s">
        <v>1346</v>
      </c>
    </row>
    <row r="389" s="2" customFormat="1" ht="49.05" customHeight="1">
      <c r="A389" s="37"/>
      <c r="B389" s="38"/>
      <c r="C389" s="209" t="s">
        <v>1347</v>
      </c>
      <c r="D389" s="209" t="s">
        <v>1231</v>
      </c>
      <c r="E389" s="210" t="s">
        <v>1348</v>
      </c>
      <c r="F389" s="211" t="s">
        <v>1349</v>
      </c>
      <c r="G389" s="212" t="s">
        <v>1350</v>
      </c>
      <c r="H389" s="213">
        <v>1</v>
      </c>
      <c r="I389" s="214"/>
      <c r="J389" s="215">
        <f>ROUND(I389*H389,2)</f>
        <v>0</v>
      </c>
      <c r="K389" s="211" t="s">
        <v>122</v>
      </c>
      <c r="L389" s="43"/>
      <c r="M389" s="216" t="s">
        <v>21</v>
      </c>
      <c r="N389" s="217" t="s">
        <v>44</v>
      </c>
      <c r="O389" s="83"/>
      <c r="P389" s="205">
        <f>O389*H389</f>
        <v>0</v>
      </c>
      <c r="Q389" s="205">
        <v>0</v>
      </c>
      <c r="R389" s="205">
        <f>Q389*H389</f>
        <v>0</v>
      </c>
      <c r="S389" s="205">
        <v>0</v>
      </c>
      <c r="T389" s="206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07" t="s">
        <v>116</v>
      </c>
      <c r="AT389" s="207" t="s">
        <v>1231</v>
      </c>
      <c r="AU389" s="207" t="s">
        <v>81</v>
      </c>
      <c r="AY389" s="16" t="s">
        <v>117</v>
      </c>
      <c r="BE389" s="208">
        <f>IF(N389="základní",J389,0)</f>
        <v>0</v>
      </c>
      <c r="BF389" s="208">
        <f>IF(N389="snížená",J389,0)</f>
        <v>0</v>
      </c>
      <c r="BG389" s="208">
        <f>IF(N389="zákl. přenesená",J389,0)</f>
        <v>0</v>
      </c>
      <c r="BH389" s="208">
        <f>IF(N389="sníž. přenesená",J389,0)</f>
        <v>0</v>
      </c>
      <c r="BI389" s="208">
        <f>IF(N389="nulová",J389,0)</f>
        <v>0</v>
      </c>
      <c r="BJ389" s="16" t="s">
        <v>81</v>
      </c>
      <c r="BK389" s="208">
        <f>ROUND(I389*H389,2)</f>
        <v>0</v>
      </c>
      <c r="BL389" s="16" t="s">
        <v>116</v>
      </c>
      <c r="BM389" s="207" t="s">
        <v>1351</v>
      </c>
    </row>
    <row r="390" s="2" customFormat="1" ht="16.5" customHeight="1">
      <c r="A390" s="37"/>
      <c r="B390" s="38"/>
      <c r="C390" s="209" t="s">
        <v>1352</v>
      </c>
      <c r="D390" s="209" t="s">
        <v>1231</v>
      </c>
      <c r="E390" s="210" t="s">
        <v>1353</v>
      </c>
      <c r="F390" s="211" t="s">
        <v>1354</v>
      </c>
      <c r="G390" s="212" t="s">
        <v>121</v>
      </c>
      <c r="H390" s="213">
        <v>1</v>
      </c>
      <c r="I390" s="214"/>
      <c r="J390" s="215">
        <f>ROUND(I390*H390,2)</f>
        <v>0</v>
      </c>
      <c r="K390" s="211" t="s">
        <v>122</v>
      </c>
      <c r="L390" s="43"/>
      <c r="M390" s="216" t="s">
        <v>21</v>
      </c>
      <c r="N390" s="217" t="s">
        <v>44</v>
      </c>
      <c r="O390" s="83"/>
      <c r="P390" s="205">
        <f>O390*H390</f>
        <v>0</v>
      </c>
      <c r="Q390" s="205">
        <v>0</v>
      </c>
      <c r="R390" s="205">
        <f>Q390*H390</f>
        <v>0</v>
      </c>
      <c r="S390" s="205">
        <v>0</v>
      </c>
      <c r="T390" s="206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07" t="s">
        <v>116</v>
      </c>
      <c r="AT390" s="207" t="s">
        <v>1231</v>
      </c>
      <c r="AU390" s="207" t="s">
        <v>81</v>
      </c>
      <c r="AY390" s="16" t="s">
        <v>117</v>
      </c>
      <c r="BE390" s="208">
        <f>IF(N390="základní",J390,0)</f>
        <v>0</v>
      </c>
      <c r="BF390" s="208">
        <f>IF(N390="snížená",J390,0)</f>
        <v>0</v>
      </c>
      <c r="BG390" s="208">
        <f>IF(N390="zákl. přenesená",J390,0)</f>
        <v>0</v>
      </c>
      <c r="BH390" s="208">
        <f>IF(N390="sníž. přenesená",J390,0)</f>
        <v>0</v>
      </c>
      <c r="BI390" s="208">
        <f>IF(N390="nulová",J390,0)</f>
        <v>0</v>
      </c>
      <c r="BJ390" s="16" t="s">
        <v>81</v>
      </c>
      <c r="BK390" s="208">
        <f>ROUND(I390*H390,2)</f>
        <v>0</v>
      </c>
      <c r="BL390" s="16" t="s">
        <v>116</v>
      </c>
      <c r="BM390" s="207" t="s">
        <v>1355</v>
      </c>
    </row>
    <row r="391" s="2" customFormat="1" ht="16.5" customHeight="1">
      <c r="A391" s="37"/>
      <c r="B391" s="38"/>
      <c r="C391" s="209" t="s">
        <v>1356</v>
      </c>
      <c r="D391" s="209" t="s">
        <v>1231</v>
      </c>
      <c r="E391" s="210" t="s">
        <v>1357</v>
      </c>
      <c r="F391" s="211" t="s">
        <v>1358</v>
      </c>
      <c r="G391" s="212" t="s">
        <v>121</v>
      </c>
      <c r="H391" s="213">
        <v>1</v>
      </c>
      <c r="I391" s="214"/>
      <c r="J391" s="215">
        <f>ROUND(I391*H391,2)</f>
        <v>0</v>
      </c>
      <c r="K391" s="211" t="s">
        <v>122</v>
      </c>
      <c r="L391" s="43"/>
      <c r="M391" s="216" t="s">
        <v>21</v>
      </c>
      <c r="N391" s="217" t="s">
        <v>44</v>
      </c>
      <c r="O391" s="83"/>
      <c r="P391" s="205">
        <f>O391*H391</f>
        <v>0</v>
      </c>
      <c r="Q391" s="205">
        <v>0</v>
      </c>
      <c r="R391" s="205">
        <f>Q391*H391</f>
        <v>0</v>
      </c>
      <c r="S391" s="205">
        <v>0</v>
      </c>
      <c r="T391" s="206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07" t="s">
        <v>116</v>
      </c>
      <c r="AT391" s="207" t="s">
        <v>1231</v>
      </c>
      <c r="AU391" s="207" t="s">
        <v>81</v>
      </c>
      <c r="AY391" s="16" t="s">
        <v>117</v>
      </c>
      <c r="BE391" s="208">
        <f>IF(N391="základní",J391,0)</f>
        <v>0</v>
      </c>
      <c r="BF391" s="208">
        <f>IF(N391="snížená",J391,0)</f>
        <v>0</v>
      </c>
      <c r="BG391" s="208">
        <f>IF(N391="zákl. přenesená",J391,0)</f>
        <v>0</v>
      </c>
      <c r="BH391" s="208">
        <f>IF(N391="sníž. přenesená",J391,0)</f>
        <v>0</v>
      </c>
      <c r="BI391" s="208">
        <f>IF(N391="nulová",J391,0)</f>
        <v>0</v>
      </c>
      <c r="BJ391" s="16" t="s">
        <v>81</v>
      </c>
      <c r="BK391" s="208">
        <f>ROUND(I391*H391,2)</f>
        <v>0</v>
      </c>
      <c r="BL391" s="16" t="s">
        <v>116</v>
      </c>
      <c r="BM391" s="207" t="s">
        <v>1359</v>
      </c>
    </row>
    <row r="392" s="2" customFormat="1" ht="62.7" customHeight="1">
      <c r="A392" s="37"/>
      <c r="B392" s="38"/>
      <c r="C392" s="209" t="s">
        <v>1360</v>
      </c>
      <c r="D392" s="209" t="s">
        <v>1231</v>
      </c>
      <c r="E392" s="210" t="s">
        <v>1361</v>
      </c>
      <c r="F392" s="211" t="s">
        <v>1362</v>
      </c>
      <c r="G392" s="212" t="s">
        <v>627</v>
      </c>
      <c r="H392" s="213">
        <v>1</v>
      </c>
      <c r="I392" s="214"/>
      <c r="J392" s="215">
        <f>ROUND(I392*H392,2)</f>
        <v>0</v>
      </c>
      <c r="K392" s="211" t="s">
        <v>122</v>
      </c>
      <c r="L392" s="43"/>
      <c r="M392" s="216" t="s">
        <v>21</v>
      </c>
      <c r="N392" s="217" t="s">
        <v>44</v>
      </c>
      <c r="O392" s="83"/>
      <c r="P392" s="205">
        <f>O392*H392</f>
        <v>0</v>
      </c>
      <c r="Q392" s="205">
        <v>0</v>
      </c>
      <c r="R392" s="205">
        <f>Q392*H392</f>
        <v>0</v>
      </c>
      <c r="S392" s="205">
        <v>0</v>
      </c>
      <c r="T392" s="206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07" t="s">
        <v>116</v>
      </c>
      <c r="AT392" s="207" t="s">
        <v>1231</v>
      </c>
      <c r="AU392" s="207" t="s">
        <v>81</v>
      </c>
      <c r="AY392" s="16" t="s">
        <v>117</v>
      </c>
      <c r="BE392" s="208">
        <f>IF(N392="základní",J392,0)</f>
        <v>0</v>
      </c>
      <c r="BF392" s="208">
        <f>IF(N392="snížená",J392,0)</f>
        <v>0</v>
      </c>
      <c r="BG392" s="208">
        <f>IF(N392="zákl. přenesená",J392,0)</f>
        <v>0</v>
      </c>
      <c r="BH392" s="208">
        <f>IF(N392="sníž. přenesená",J392,0)</f>
        <v>0</v>
      </c>
      <c r="BI392" s="208">
        <f>IF(N392="nulová",J392,0)</f>
        <v>0</v>
      </c>
      <c r="BJ392" s="16" t="s">
        <v>81</v>
      </c>
      <c r="BK392" s="208">
        <f>ROUND(I392*H392,2)</f>
        <v>0</v>
      </c>
      <c r="BL392" s="16" t="s">
        <v>116</v>
      </c>
      <c r="BM392" s="207" t="s">
        <v>1363</v>
      </c>
    </row>
    <row r="393" s="2" customFormat="1" ht="76.35" customHeight="1">
      <c r="A393" s="37"/>
      <c r="B393" s="38"/>
      <c r="C393" s="209" t="s">
        <v>1364</v>
      </c>
      <c r="D393" s="209" t="s">
        <v>1231</v>
      </c>
      <c r="E393" s="210" t="s">
        <v>1365</v>
      </c>
      <c r="F393" s="211" t="s">
        <v>1366</v>
      </c>
      <c r="G393" s="212" t="s">
        <v>627</v>
      </c>
      <c r="H393" s="213">
        <v>1</v>
      </c>
      <c r="I393" s="214"/>
      <c r="J393" s="215">
        <f>ROUND(I393*H393,2)</f>
        <v>0</v>
      </c>
      <c r="K393" s="211" t="s">
        <v>122</v>
      </c>
      <c r="L393" s="43"/>
      <c r="M393" s="216" t="s">
        <v>21</v>
      </c>
      <c r="N393" s="217" t="s">
        <v>44</v>
      </c>
      <c r="O393" s="83"/>
      <c r="P393" s="205">
        <f>O393*H393</f>
        <v>0</v>
      </c>
      <c r="Q393" s="205">
        <v>0</v>
      </c>
      <c r="R393" s="205">
        <f>Q393*H393</f>
        <v>0</v>
      </c>
      <c r="S393" s="205">
        <v>0</v>
      </c>
      <c r="T393" s="206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07" t="s">
        <v>116</v>
      </c>
      <c r="AT393" s="207" t="s">
        <v>1231</v>
      </c>
      <c r="AU393" s="207" t="s">
        <v>81</v>
      </c>
      <c r="AY393" s="16" t="s">
        <v>117</v>
      </c>
      <c r="BE393" s="208">
        <f>IF(N393="základní",J393,0)</f>
        <v>0</v>
      </c>
      <c r="BF393" s="208">
        <f>IF(N393="snížená",J393,0)</f>
        <v>0</v>
      </c>
      <c r="BG393" s="208">
        <f>IF(N393="zákl. přenesená",J393,0)</f>
        <v>0</v>
      </c>
      <c r="BH393" s="208">
        <f>IF(N393="sníž. přenesená",J393,0)</f>
        <v>0</v>
      </c>
      <c r="BI393" s="208">
        <f>IF(N393="nulová",J393,0)</f>
        <v>0</v>
      </c>
      <c r="BJ393" s="16" t="s">
        <v>81</v>
      </c>
      <c r="BK393" s="208">
        <f>ROUND(I393*H393,2)</f>
        <v>0</v>
      </c>
      <c r="BL393" s="16" t="s">
        <v>116</v>
      </c>
      <c r="BM393" s="207" t="s">
        <v>1367</v>
      </c>
    </row>
    <row r="394" s="2" customFormat="1" ht="62.7" customHeight="1">
      <c r="A394" s="37"/>
      <c r="B394" s="38"/>
      <c r="C394" s="209" t="s">
        <v>1368</v>
      </c>
      <c r="D394" s="209" t="s">
        <v>1231</v>
      </c>
      <c r="E394" s="210" t="s">
        <v>1369</v>
      </c>
      <c r="F394" s="211" t="s">
        <v>1370</v>
      </c>
      <c r="G394" s="212" t="s">
        <v>627</v>
      </c>
      <c r="H394" s="213">
        <v>1</v>
      </c>
      <c r="I394" s="214"/>
      <c r="J394" s="215">
        <f>ROUND(I394*H394,2)</f>
        <v>0</v>
      </c>
      <c r="K394" s="211" t="s">
        <v>122</v>
      </c>
      <c r="L394" s="43"/>
      <c r="M394" s="216" t="s">
        <v>21</v>
      </c>
      <c r="N394" s="217" t="s">
        <v>44</v>
      </c>
      <c r="O394" s="83"/>
      <c r="P394" s="205">
        <f>O394*H394</f>
        <v>0</v>
      </c>
      <c r="Q394" s="205">
        <v>0</v>
      </c>
      <c r="R394" s="205">
        <f>Q394*H394</f>
        <v>0</v>
      </c>
      <c r="S394" s="205">
        <v>0</v>
      </c>
      <c r="T394" s="206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07" t="s">
        <v>116</v>
      </c>
      <c r="AT394" s="207" t="s">
        <v>1231</v>
      </c>
      <c r="AU394" s="207" t="s">
        <v>81</v>
      </c>
      <c r="AY394" s="16" t="s">
        <v>117</v>
      </c>
      <c r="BE394" s="208">
        <f>IF(N394="základní",J394,0)</f>
        <v>0</v>
      </c>
      <c r="BF394" s="208">
        <f>IF(N394="snížená",J394,0)</f>
        <v>0</v>
      </c>
      <c r="BG394" s="208">
        <f>IF(N394="zákl. přenesená",J394,0)</f>
        <v>0</v>
      </c>
      <c r="BH394" s="208">
        <f>IF(N394="sníž. přenesená",J394,0)</f>
        <v>0</v>
      </c>
      <c r="BI394" s="208">
        <f>IF(N394="nulová",J394,0)</f>
        <v>0</v>
      </c>
      <c r="BJ394" s="16" t="s">
        <v>81</v>
      </c>
      <c r="BK394" s="208">
        <f>ROUND(I394*H394,2)</f>
        <v>0</v>
      </c>
      <c r="BL394" s="16" t="s">
        <v>116</v>
      </c>
      <c r="BM394" s="207" t="s">
        <v>1371</v>
      </c>
    </row>
    <row r="395" s="2" customFormat="1" ht="37.8" customHeight="1">
      <c r="A395" s="37"/>
      <c r="B395" s="38"/>
      <c r="C395" s="209" t="s">
        <v>1372</v>
      </c>
      <c r="D395" s="209" t="s">
        <v>1231</v>
      </c>
      <c r="E395" s="210" t="s">
        <v>1373</v>
      </c>
      <c r="F395" s="211" t="s">
        <v>1374</v>
      </c>
      <c r="G395" s="212" t="s">
        <v>627</v>
      </c>
      <c r="H395" s="213">
        <v>1</v>
      </c>
      <c r="I395" s="214"/>
      <c r="J395" s="215">
        <f>ROUND(I395*H395,2)</f>
        <v>0</v>
      </c>
      <c r="K395" s="211" t="s">
        <v>122</v>
      </c>
      <c r="L395" s="43"/>
      <c r="M395" s="216" t="s">
        <v>21</v>
      </c>
      <c r="N395" s="217" t="s">
        <v>44</v>
      </c>
      <c r="O395" s="83"/>
      <c r="P395" s="205">
        <f>O395*H395</f>
        <v>0</v>
      </c>
      <c r="Q395" s="205">
        <v>0</v>
      </c>
      <c r="R395" s="205">
        <f>Q395*H395</f>
        <v>0</v>
      </c>
      <c r="S395" s="205">
        <v>0</v>
      </c>
      <c r="T395" s="206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07" t="s">
        <v>116</v>
      </c>
      <c r="AT395" s="207" t="s">
        <v>1231</v>
      </c>
      <c r="AU395" s="207" t="s">
        <v>81</v>
      </c>
      <c r="AY395" s="16" t="s">
        <v>117</v>
      </c>
      <c r="BE395" s="208">
        <f>IF(N395="základní",J395,0)</f>
        <v>0</v>
      </c>
      <c r="BF395" s="208">
        <f>IF(N395="snížená",J395,0)</f>
        <v>0</v>
      </c>
      <c r="BG395" s="208">
        <f>IF(N395="zákl. přenesená",J395,0)</f>
        <v>0</v>
      </c>
      <c r="BH395" s="208">
        <f>IF(N395="sníž. přenesená",J395,0)</f>
        <v>0</v>
      </c>
      <c r="BI395" s="208">
        <f>IF(N395="nulová",J395,0)</f>
        <v>0</v>
      </c>
      <c r="BJ395" s="16" t="s">
        <v>81</v>
      </c>
      <c r="BK395" s="208">
        <f>ROUND(I395*H395,2)</f>
        <v>0</v>
      </c>
      <c r="BL395" s="16" t="s">
        <v>116</v>
      </c>
      <c r="BM395" s="207" t="s">
        <v>1375</v>
      </c>
    </row>
    <row r="396" s="2" customFormat="1" ht="78" customHeight="1">
      <c r="A396" s="37"/>
      <c r="B396" s="38"/>
      <c r="C396" s="209" t="s">
        <v>1376</v>
      </c>
      <c r="D396" s="209" t="s">
        <v>1231</v>
      </c>
      <c r="E396" s="210" t="s">
        <v>1377</v>
      </c>
      <c r="F396" s="211" t="s">
        <v>1378</v>
      </c>
      <c r="G396" s="212" t="s">
        <v>627</v>
      </c>
      <c r="H396" s="213">
        <v>1</v>
      </c>
      <c r="I396" s="214"/>
      <c r="J396" s="215">
        <f>ROUND(I396*H396,2)</f>
        <v>0</v>
      </c>
      <c r="K396" s="211" t="s">
        <v>122</v>
      </c>
      <c r="L396" s="43"/>
      <c r="M396" s="216" t="s">
        <v>21</v>
      </c>
      <c r="N396" s="217" t="s">
        <v>44</v>
      </c>
      <c r="O396" s="83"/>
      <c r="P396" s="205">
        <f>O396*H396</f>
        <v>0</v>
      </c>
      <c r="Q396" s="205">
        <v>0</v>
      </c>
      <c r="R396" s="205">
        <f>Q396*H396</f>
        <v>0</v>
      </c>
      <c r="S396" s="205">
        <v>0</v>
      </c>
      <c r="T396" s="206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07" t="s">
        <v>116</v>
      </c>
      <c r="AT396" s="207" t="s">
        <v>1231</v>
      </c>
      <c r="AU396" s="207" t="s">
        <v>81</v>
      </c>
      <c r="AY396" s="16" t="s">
        <v>117</v>
      </c>
      <c r="BE396" s="208">
        <f>IF(N396="základní",J396,0)</f>
        <v>0</v>
      </c>
      <c r="BF396" s="208">
        <f>IF(N396="snížená",J396,0)</f>
        <v>0</v>
      </c>
      <c r="BG396" s="208">
        <f>IF(N396="zákl. přenesená",J396,0)</f>
        <v>0</v>
      </c>
      <c r="BH396" s="208">
        <f>IF(N396="sníž. přenesená",J396,0)</f>
        <v>0</v>
      </c>
      <c r="BI396" s="208">
        <f>IF(N396="nulová",J396,0)</f>
        <v>0</v>
      </c>
      <c r="BJ396" s="16" t="s">
        <v>81</v>
      </c>
      <c r="BK396" s="208">
        <f>ROUND(I396*H396,2)</f>
        <v>0</v>
      </c>
      <c r="BL396" s="16" t="s">
        <v>116</v>
      </c>
      <c r="BM396" s="207" t="s">
        <v>1379</v>
      </c>
    </row>
    <row r="397" s="2" customFormat="1" ht="66.75" customHeight="1">
      <c r="A397" s="37"/>
      <c r="B397" s="38"/>
      <c r="C397" s="209" t="s">
        <v>1380</v>
      </c>
      <c r="D397" s="209" t="s">
        <v>1231</v>
      </c>
      <c r="E397" s="210" t="s">
        <v>1381</v>
      </c>
      <c r="F397" s="211" t="s">
        <v>1382</v>
      </c>
      <c r="G397" s="212" t="s">
        <v>627</v>
      </c>
      <c r="H397" s="213">
        <v>1</v>
      </c>
      <c r="I397" s="214"/>
      <c r="J397" s="215">
        <f>ROUND(I397*H397,2)</f>
        <v>0</v>
      </c>
      <c r="K397" s="211" t="s">
        <v>122</v>
      </c>
      <c r="L397" s="43"/>
      <c r="M397" s="216" t="s">
        <v>21</v>
      </c>
      <c r="N397" s="217" t="s">
        <v>44</v>
      </c>
      <c r="O397" s="83"/>
      <c r="P397" s="205">
        <f>O397*H397</f>
        <v>0</v>
      </c>
      <c r="Q397" s="205">
        <v>0</v>
      </c>
      <c r="R397" s="205">
        <f>Q397*H397</f>
        <v>0</v>
      </c>
      <c r="S397" s="205">
        <v>0</v>
      </c>
      <c r="T397" s="206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07" t="s">
        <v>116</v>
      </c>
      <c r="AT397" s="207" t="s">
        <v>1231</v>
      </c>
      <c r="AU397" s="207" t="s">
        <v>81</v>
      </c>
      <c r="AY397" s="16" t="s">
        <v>117</v>
      </c>
      <c r="BE397" s="208">
        <f>IF(N397="základní",J397,0)</f>
        <v>0</v>
      </c>
      <c r="BF397" s="208">
        <f>IF(N397="snížená",J397,0)</f>
        <v>0</v>
      </c>
      <c r="BG397" s="208">
        <f>IF(N397="zákl. přenesená",J397,0)</f>
        <v>0</v>
      </c>
      <c r="BH397" s="208">
        <f>IF(N397="sníž. přenesená",J397,0)</f>
        <v>0</v>
      </c>
      <c r="BI397" s="208">
        <f>IF(N397="nulová",J397,0)</f>
        <v>0</v>
      </c>
      <c r="BJ397" s="16" t="s">
        <v>81</v>
      </c>
      <c r="BK397" s="208">
        <f>ROUND(I397*H397,2)</f>
        <v>0</v>
      </c>
      <c r="BL397" s="16" t="s">
        <v>116</v>
      </c>
      <c r="BM397" s="207" t="s">
        <v>1383</v>
      </c>
    </row>
    <row r="398" s="2" customFormat="1" ht="66.75" customHeight="1">
      <c r="A398" s="37"/>
      <c r="B398" s="38"/>
      <c r="C398" s="209" t="s">
        <v>1384</v>
      </c>
      <c r="D398" s="209" t="s">
        <v>1231</v>
      </c>
      <c r="E398" s="210" t="s">
        <v>1385</v>
      </c>
      <c r="F398" s="211" t="s">
        <v>1386</v>
      </c>
      <c r="G398" s="212" t="s">
        <v>627</v>
      </c>
      <c r="H398" s="213">
        <v>1</v>
      </c>
      <c r="I398" s="214"/>
      <c r="J398" s="215">
        <f>ROUND(I398*H398,2)</f>
        <v>0</v>
      </c>
      <c r="K398" s="211" t="s">
        <v>122</v>
      </c>
      <c r="L398" s="43"/>
      <c r="M398" s="216" t="s">
        <v>21</v>
      </c>
      <c r="N398" s="217" t="s">
        <v>44</v>
      </c>
      <c r="O398" s="83"/>
      <c r="P398" s="205">
        <f>O398*H398</f>
        <v>0</v>
      </c>
      <c r="Q398" s="205">
        <v>0</v>
      </c>
      <c r="R398" s="205">
        <f>Q398*H398</f>
        <v>0</v>
      </c>
      <c r="S398" s="205">
        <v>0</v>
      </c>
      <c r="T398" s="206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07" t="s">
        <v>116</v>
      </c>
      <c r="AT398" s="207" t="s">
        <v>1231</v>
      </c>
      <c r="AU398" s="207" t="s">
        <v>81</v>
      </c>
      <c r="AY398" s="16" t="s">
        <v>117</v>
      </c>
      <c r="BE398" s="208">
        <f>IF(N398="základní",J398,0)</f>
        <v>0</v>
      </c>
      <c r="BF398" s="208">
        <f>IF(N398="snížená",J398,0)</f>
        <v>0</v>
      </c>
      <c r="BG398" s="208">
        <f>IF(N398="zákl. přenesená",J398,0)</f>
        <v>0</v>
      </c>
      <c r="BH398" s="208">
        <f>IF(N398="sníž. přenesená",J398,0)</f>
        <v>0</v>
      </c>
      <c r="BI398" s="208">
        <f>IF(N398="nulová",J398,0)</f>
        <v>0</v>
      </c>
      <c r="BJ398" s="16" t="s">
        <v>81</v>
      </c>
      <c r="BK398" s="208">
        <f>ROUND(I398*H398,2)</f>
        <v>0</v>
      </c>
      <c r="BL398" s="16" t="s">
        <v>116</v>
      </c>
      <c r="BM398" s="207" t="s">
        <v>1387</v>
      </c>
    </row>
    <row r="399" s="2" customFormat="1" ht="21.75" customHeight="1">
      <c r="A399" s="37"/>
      <c r="B399" s="38"/>
      <c r="C399" s="209" t="s">
        <v>1388</v>
      </c>
      <c r="D399" s="209" t="s">
        <v>1231</v>
      </c>
      <c r="E399" s="210" t="s">
        <v>1389</v>
      </c>
      <c r="F399" s="211" t="s">
        <v>1390</v>
      </c>
      <c r="G399" s="212" t="s">
        <v>627</v>
      </c>
      <c r="H399" s="213">
        <v>1</v>
      </c>
      <c r="I399" s="214"/>
      <c r="J399" s="215">
        <f>ROUND(I399*H399,2)</f>
        <v>0</v>
      </c>
      <c r="K399" s="211" t="s">
        <v>122</v>
      </c>
      <c r="L399" s="43"/>
      <c r="M399" s="216" t="s">
        <v>21</v>
      </c>
      <c r="N399" s="217" t="s">
        <v>44</v>
      </c>
      <c r="O399" s="83"/>
      <c r="P399" s="205">
        <f>O399*H399</f>
        <v>0</v>
      </c>
      <c r="Q399" s="205">
        <v>0</v>
      </c>
      <c r="R399" s="205">
        <f>Q399*H399</f>
        <v>0</v>
      </c>
      <c r="S399" s="205">
        <v>0</v>
      </c>
      <c r="T399" s="206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07" t="s">
        <v>116</v>
      </c>
      <c r="AT399" s="207" t="s">
        <v>1231</v>
      </c>
      <c r="AU399" s="207" t="s">
        <v>81</v>
      </c>
      <c r="AY399" s="16" t="s">
        <v>117</v>
      </c>
      <c r="BE399" s="208">
        <f>IF(N399="základní",J399,0)</f>
        <v>0</v>
      </c>
      <c r="BF399" s="208">
        <f>IF(N399="snížená",J399,0)</f>
        <v>0</v>
      </c>
      <c r="BG399" s="208">
        <f>IF(N399="zákl. přenesená",J399,0)</f>
        <v>0</v>
      </c>
      <c r="BH399" s="208">
        <f>IF(N399="sníž. přenesená",J399,0)</f>
        <v>0</v>
      </c>
      <c r="BI399" s="208">
        <f>IF(N399="nulová",J399,0)</f>
        <v>0</v>
      </c>
      <c r="BJ399" s="16" t="s">
        <v>81</v>
      </c>
      <c r="BK399" s="208">
        <f>ROUND(I399*H399,2)</f>
        <v>0</v>
      </c>
      <c r="BL399" s="16" t="s">
        <v>116</v>
      </c>
      <c r="BM399" s="207" t="s">
        <v>1391</v>
      </c>
    </row>
    <row r="400" s="2" customFormat="1" ht="21.75" customHeight="1">
      <c r="A400" s="37"/>
      <c r="B400" s="38"/>
      <c r="C400" s="209" t="s">
        <v>1392</v>
      </c>
      <c r="D400" s="209" t="s">
        <v>1231</v>
      </c>
      <c r="E400" s="210" t="s">
        <v>1393</v>
      </c>
      <c r="F400" s="211" t="s">
        <v>1394</v>
      </c>
      <c r="G400" s="212" t="s">
        <v>627</v>
      </c>
      <c r="H400" s="213">
        <v>1</v>
      </c>
      <c r="I400" s="214"/>
      <c r="J400" s="215">
        <f>ROUND(I400*H400,2)</f>
        <v>0</v>
      </c>
      <c r="K400" s="211" t="s">
        <v>122</v>
      </c>
      <c r="L400" s="43"/>
      <c r="M400" s="216" t="s">
        <v>21</v>
      </c>
      <c r="N400" s="217" t="s">
        <v>44</v>
      </c>
      <c r="O400" s="83"/>
      <c r="P400" s="205">
        <f>O400*H400</f>
        <v>0</v>
      </c>
      <c r="Q400" s="205">
        <v>0</v>
      </c>
      <c r="R400" s="205">
        <f>Q400*H400</f>
        <v>0</v>
      </c>
      <c r="S400" s="205">
        <v>0</v>
      </c>
      <c r="T400" s="206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07" t="s">
        <v>116</v>
      </c>
      <c r="AT400" s="207" t="s">
        <v>1231</v>
      </c>
      <c r="AU400" s="207" t="s">
        <v>81</v>
      </c>
      <c r="AY400" s="16" t="s">
        <v>117</v>
      </c>
      <c r="BE400" s="208">
        <f>IF(N400="základní",J400,0)</f>
        <v>0</v>
      </c>
      <c r="BF400" s="208">
        <f>IF(N400="snížená",J400,0)</f>
        <v>0</v>
      </c>
      <c r="BG400" s="208">
        <f>IF(N400="zákl. přenesená",J400,0)</f>
        <v>0</v>
      </c>
      <c r="BH400" s="208">
        <f>IF(N400="sníž. přenesená",J400,0)</f>
        <v>0</v>
      </c>
      <c r="BI400" s="208">
        <f>IF(N400="nulová",J400,0)</f>
        <v>0</v>
      </c>
      <c r="BJ400" s="16" t="s">
        <v>81</v>
      </c>
      <c r="BK400" s="208">
        <f>ROUND(I400*H400,2)</f>
        <v>0</v>
      </c>
      <c r="BL400" s="16" t="s">
        <v>116</v>
      </c>
      <c r="BM400" s="207" t="s">
        <v>1395</v>
      </c>
    </row>
    <row r="401" s="2" customFormat="1" ht="16.5" customHeight="1">
      <c r="A401" s="37"/>
      <c r="B401" s="38"/>
      <c r="C401" s="209" t="s">
        <v>1396</v>
      </c>
      <c r="D401" s="209" t="s">
        <v>1231</v>
      </c>
      <c r="E401" s="210" t="s">
        <v>1397</v>
      </c>
      <c r="F401" s="211" t="s">
        <v>1398</v>
      </c>
      <c r="G401" s="212" t="s">
        <v>627</v>
      </c>
      <c r="H401" s="213">
        <v>1</v>
      </c>
      <c r="I401" s="214"/>
      <c r="J401" s="215">
        <f>ROUND(I401*H401,2)</f>
        <v>0</v>
      </c>
      <c r="K401" s="211" t="s">
        <v>122</v>
      </c>
      <c r="L401" s="43"/>
      <c r="M401" s="216" t="s">
        <v>21</v>
      </c>
      <c r="N401" s="217" t="s">
        <v>44</v>
      </c>
      <c r="O401" s="83"/>
      <c r="P401" s="205">
        <f>O401*H401</f>
        <v>0</v>
      </c>
      <c r="Q401" s="205">
        <v>0</v>
      </c>
      <c r="R401" s="205">
        <f>Q401*H401</f>
        <v>0</v>
      </c>
      <c r="S401" s="205">
        <v>0</v>
      </c>
      <c r="T401" s="206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07" t="s">
        <v>116</v>
      </c>
      <c r="AT401" s="207" t="s">
        <v>1231</v>
      </c>
      <c r="AU401" s="207" t="s">
        <v>81</v>
      </c>
      <c r="AY401" s="16" t="s">
        <v>117</v>
      </c>
      <c r="BE401" s="208">
        <f>IF(N401="základní",J401,0)</f>
        <v>0</v>
      </c>
      <c r="BF401" s="208">
        <f>IF(N401="snížená",J401,0)</f>
        <v>0</v>
      </c>
      <c r="BG401" s="208">
        <f>IF(N401="zákl. přenesená",J401,0)</f>
        <v>0</v>
      </c>
      <c r="BH401" s="208">
        <f>IF(N401="sníž. přenesená",J401,0)</f>
        <v>0</v>
      </c>
      <c r="BI401" s="208">
        <f>IF(N401="nulová",J401,0)</f>
        <v>0</v>
      </c>
      <c r="BJ401" s="16" t="s">
        <v>81</v>
      </c>
      <c r="BK401" s="208">
        <f>ROUND(I401*H401,2)</f>
        <v>0</v>
      </c>
      <c r="BL401" s="16" t="s">
        <v>116</v>
      </c>
      <c r="BM401" s="207" t="s">
        <v>1399</v>
      </c>
    </row>
    <row r="402" s="2" customFormat="1" ht="16.5" customHeight="1">
      <c r="A402" s="37"/>
      <c r="B402" s="38"/>
      <c r="C402" s="209" t="s">
        <v>1400</v>
      </c>
      <c r="D402" s="209" t="s">
        <v>1231</v>
      </c>
      <c r="E402" s="210" t="s">
        <v>1401</v>
      </c>
      <c r="F402" s="211" t="s">
        <v>1402</v>
      </c>
      <c r="G402" s="212" t="s">
        <v>627</v>
      </c>
      <c r="H402" s="213">
        <v>1</v>
      </c>
      <c r="I402" s="214"/>
      <c r="J402" s="215">
        <f>ROUND(I402*H402,2)</f>
        <v>0</v>
      </c>
      <c r="K402" s="211" t="s">
        <v>122</v>
      </c>
      <c r="L402" s="43"/>
      <c r="M402" s="216" t="s">
        <v>21</v>
      </c>
      <c r="N402" s="217" t="s">
        <v>44</v>
      </c>
      <c r="O402" s="83"/>
      <c r="P402" s="205">
        <f>O402*H402</f>
        <v>0</v>
      </c>
      <c r="Q402" s="205">
        <v>0</v>
      </c>
      <c r="R402" s="205">
        <f>Q402*H402</f>
        <v>0</v>
      </c>
      <c r="S402" s="205">
        <v>0</v>
      </c>
      <c r="T402" s="206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07" t="s">
        <v>116</v>
      </c>
      <c r="AT402" s="207" t="s">
        <v>1231</v>
      </c>
      <c r="AU402" s="207" t="s">
        <v>81</v>
      </c>
      <c r="AY402" s="16" t="s">
        <v>117</v>
      </c>
      <c r="BE402" s="208">
        <f>IF(N402="základní",J402,0)</f>
        <v>0</v>
      </c>
      <c r="BF402" s="208">
        <f>IF(N402="snížená",J402,0)</f>
        <v>0</v>
      </c>
      <c r="BG402" s="208">
        <f>IF(N402="zákl. přenesená",J402,0)</f>
        <v>0</v>
      </c>
      <c r="BH402" s="208">
        <f>IF(N402="sníž. přenesená",J402,0)</f>
        <v>0</v>
      </c>
      <c r="BI402" s="208">
        <f>IF(N402="nulová",J402,0)</f>
        <v>0</v>
      </c>
      <c r="BJ402" s="16" t="s">
        <v>81</v>
      </c>
      <c r="BK402" s="208">
        <f>ROUND(I402*H402,2)</f>
        <v>0</v>
      </c>
      <c r="BL402" s="16" t="s">
        <v>116</v>
      </c>
      <c r="BM402" s="207" t="s">
        <v>1403</v>
      </c>
    </row>
    <row r="403" s="2" customFormat="1" ht="16.5" customHeight="1">
      <c r="A403" s="37"/>
      <c r="B403" s="38"/>
      <c r="C403" s="209" t="s">
        <v>1404</v>
      </c>
      <c r="D403" s="209" t="s">
        <v>1231</v>
      </c>
      <c r="E403" s="210" t="s">
        <v>1405</v>
      </c>
      <c r="F403" s="211" t="s">
        <v>1406</v>
      </c>
      <c r="G403" s="212" t="s">
        <v>627</v>
      </c>
      <c r="H403" s="213">
        <v>1</v>
      </c>
      <c r="I403" s="214"/>
      <c r="J403" s="215">
        <f>ROUND(I403*H403,2)</f>
        <v>0</v>
      </c>
      <c r="K403" s="211" t="s">
        <v>122</v>
      </c>
      <c r="L403" s="43"/>
      <c r="M403" s="216" t="s">
        <v>21</v>
      </c>
      <c r="N403" s="217" t="s">
        <v>44</v>
      </c>
      <c r="O403" s="83"/>
      <c r="P403" s="205">
        <f>O403*H403</f>
        <v>0</v>
      </c>
      <c r="Q403" s="205">
        <v>0</v>
      </c>
      <c r="R403" s="205">
        <f>Q403*H403</f>
        <v>0</v>
      </c>
      <c r="S403" s="205">
        <v>0</v>
      </c>
      <c r="T403" s="206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07" t="s">
        <v>116</v>
      </c>
      <c r="AT403" s="207" t="s">
        <v>1231</v>
      </c>
      <c r="AU403" s="207" t="s">
        <v>81</v>
      </c>
      <c r="AY403" s="16" t="s">
        <v>117</v>
      </c>
      <c r="BE403" s="208">
        <f>IF(N403="základní",J403,0)</f>
        <v>0</v>
      </c>
      <c r="BF403" s="208">
        <f>IF(N403="snížená",J403,0)</f>
        <v>0</v>
      </c>
      <c r="BG403" s="208">
        <f>IF(N403="zákl. přenesená",J403,0)</f>
        <v>0</v>
      </c>
      <c r="BH403" s="208">
        <f>IF(N403="sníž. přenesená",J403,0)</f>
        <v>0</v>
      </c>
      <c r="BI403" s="208">
        <f>IF(N403="nulová",J403,0)</f>
        <v>0</v>
      </c>
      <c r="BJ403" s="16" t="s">
        <v>81</v>
      </c>
      <c r="BK403" s="208">
        <f>ROUND(I403*H403,2)</f>
        <v>0</v>
      </c>
      <c r="BL403" s="16" t="s">
        <v>116</v>
      </c>
      <c r="BM403" s="207" t="s">
        <v>1407</v>
      </c>
    </row>
    <row r="404" s="2" customFormat="1" ht="16.5" customHeight="1">
      <c r="A404" s="37"/>
      <c r="B404" s="38"/>
      <c r="C404" s="209" t="s">
        <v>1408</v>
      </c>
      <c r="D404" s="209" t="s">
        <v>1231</v>
      </c>
      <c r="E404" s="210" t="s">
        <v>1409</v>
      </c>
      <c r="F404" s="211" t="s">
        <v>1410</v>
      </c>
      <c r="G404" s="212" t="s">
        <v>121</v>
      </c>
      <c r="H404" s="213">
        <v>1</v>
      </c>
      <c r="I404" s="214"/>
      <c r="J404" s="215">
        <f>ROUND(I404*H404,2)</f>
        <v>0</v>
      </c>
      <c r="K404" s="211" t="s">
        <v>122</v>
      </c>
      <c r="L404" s="43"/>
      <c r="M404" s="216" t="s">
        <v>21</v>
      </c>
      <c r="N404" s="217" t="s">
        <v>44</v>
      </c>
      <c r="O404" s="83"/>
      <c r="P404" s="205">
        <f>O404*H404</f>
        <v>0</v>
      </c>
      <c r="Q404" s="205">
        <v>0</v>
      </c>
      <c r="R404" s="205">
        <f>Q404*H404</f>
        <v>0</v>
      </c>
      <c r="S404" s="205">
        <v>0</v>
      </c>
      <c r="T404" s="206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07" t="s">
        <v>116</v>
      </c>
      <c r="AT404" s="207" t="s">
        <v>1231</v>
      </c>
      <c r="AU404" s="207" t="s">
        <v>81</v>
      </c>
      <c r="AY404" s="16" t="s">
        <v>117</v>
      </c>
      <c r="BE404" s="208">
        <f>IF(N404="základní",J404,0)</f>
        <v>0</v>
      </c>
      <c r="BF404" s="208">
        <f>IF(N404="snížená",J404,0)</f>
        <v>0</v>
      </c>
      <c r="BG404" s="208">
        <f>IF(N404="zákl. přenesená",J404,0)</f>
        <v>0</v>
      </c>
      <c r="BH404" s="208">
        <f>IF(N404="sníž. přenesená",J404,0)</f>
        <v>0</v>
      </c>
      <c r="BI404" s="208">
        <f>IF(N404="nulová",J404,0)</f>
        <v>0</v>
      </c>
      <c r="BJ404" s="16" t="s">
        <v>81</v>
      </c>
      <c r="BK404" s="208">
        <f>ROUND(I404*H404,2)</f>
        <v>0</v>
      </c>
      <c r="BL404" s="16" t="s">
        <v>116</v>
      </c>
      <c r="BM404" s="207" t="s">
        <v>1411</v>
      </c>
    </row>
    <row r="405" s="2" customFormat="1" ht="16.5" customHeight="1">
      <c r="A405" s="37"/>
      <c r="B405" s="38"/>
      <c r="C405" s="209" t="s">
        <v>1412</v>
      </c>
      <c r="D405" s="209" t="s">
        <v>1231</v>
      </c>
      <c r="E405" s="210" t="s">
        <v>1413</v>
      </c>
      <c r="F405" s="211" t="s">
        <v>1414</v>
      </c>
      <c r="G405" s="212" t="s">
        <v>121</v>
      </c>
      <c r="H405" s="213">
        <v>1</v>
      </c>
      <c r="I405" s="214"/>
      <c r="J405" s="215">
        <f>ROUND(I405*H405,2)</f>
        <v>0</v>
      </c>
      <c r="K405" s="211" t="s">
        <v>122</v>
      </c>
      <c r="L405" s="43"/>
      <c r="M405" s="216" t="s">
        <v>21</v>
      </c>
      <c r="N405" s="217" t="s">
        <v>44</v>
      </c>
      <c r="O405" s="83"/>
      <c r="P405" s="205">
        <f>O405*H405</f>
        <v>0</v>
      </c>
      <c r="Q405" s="205">
        <v>0</v>
      </c>
      <c r="R405" s="205">
        <f>Q405*H405</f>
        <v>0</v>
      </c>
      <c r="S405" s="205">
        <v>0</v>
      </c>
      <c r="T405" s="206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07" t="s">
        <v>116</v>
      </c>
      <c r="AT405" s="207" t="s">
        <v>1231</v>
      </c>
      <c r="AU405" s="207" t="s">
        <v>81</v>
      </c>
      <c r="AY405" s="16" t="s">
        <v>117</v>
      </c>
      <c r="BE405" s="208">
        <f>IF(N405="základní",J405,0)</f>
        <v>0</v>
      </c>
      <c r="BF405" s="208">
        <f>IF(N405="snížená",J405,0)</f>
        <v>0</v>
      </c>
      <c r="BG405" s="208">
        <f>IF(N405="zákl. přenesená",J405,0)</f>
        <v>0</v>
      </c>
      <c r="BH405" s="208">
        <f>IF(N405="sníž. přenesená",J405,0)</f>
        <v>0</v>
      </c>
      <c r="BI405" s="208">
        <f>IF(N405="nulová",J405,0)</f>
        <v>0</v>
      </c>
      <c r="BJ405" s="16" t="s">
        <v>81</v>
      </c>
      <c r="BK405" s="208">
        <f>ROUND(I405*H405,2)</f>
        <v>0</v>
      </c>
      <c r="BL405" s="16" t="s">
        <v>116</v>
      </c>
      <c r="BM405" s="207" t="s">
        <v>1415</v>
      </c>
    </row>
    <row r="406" s="2" customFormat="1" ht="16.5" customHeight="1">
      <c r="A406" s="37"/>
      <c r="B406" s="38"/>
      <c r="C406" s="209" t="s">
        <v>1416</v>
      </c>
      <c r="D406" s="209" t="s">
        <v>1231</v>
      </c>
      <c r="E406" s="210" t="s">
        <v>1417</v>
      </c>
      <c r="F406" s="211" t="s">
        <v>1418</v>
      </c>
      <c r="G406" s="212" t="s">
        <v>627</v>
      </c>
      <c r="H406" s="213">
        <v>1</v>
      </c>
      <c r="I406" s="214"/>
      <c r="J406" s="215">
        <f>ROUND(I406*H406,2)</f>
        <v>0</v>
      </c>
      <c r="K406" s="211" t="s">
        <v>122</v>
      </c>
      <c r="L406" s="43"/>
      <c r="M406" s="216" t="s">
        <v>21</v>
      </c>
      <c r="N406" s="217" t="s">
        <v>44</v>
      </c>
      <c r="O406" s="83"/>
      <c r="P406" s="205">
        <f>O406*H406</f>
        <v>0</v>
      </c>
      <c r="Q406" s="205">
        <v>0</v>
      </c>
      <c r="R406" s="205">
        <f>Q406*H406</f>
        <v>0</v>
      </c>
      <c r="S406" s="205">
        <v>0</v>
      </c>
      <c r="T406" s="206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07" t="s">
        <v>116</v>
      </c>
      <c r="AT406" s="207" t="s">
        <v>1231</v>
      </c>
      <c r="AU406" s="207" t="s">
        <v>81</v>
      </c>
      <c r="AY406" s="16" t="s">
        <v>117</v>
      </c>
      <c r="BE406" s="208">
        <f>IF(N406="základní",J406,0)</f>
        <v>0</v>
      </c>
      <c r="BF406" s="208">
        <f>IF(N406="snížená",J406,0)</f>
        <v>0</v>
      </c>
      <c r="BG406" s="208">
        <f>IF(N406="zákl. přenesená",J406,0)</f>
        <v>0</v>
      </c>
      <c r="BH406" s="208">
        <f>IF(N406="sníž. přenesená",J406,0)</f>
        <v>0</v>
      </c>
      <c r="BI406" s="208">
        <f>IF(N406="nulová",J406,0)</f>
        <v>0</v>
      </c>
      <c r="BJ406" s="16" t="s">
        <v>81</v>
      </c>
      <c r="BK406" s="208">
        <f>ROUND(I406*H406,2)</f>
        <v>0</v>
      </c>
      <c r="BL406" s="16" t="s">
        <v>116</v>
      </c>
      <c r="BM406" s="207" t="s">
        <v>1419</v>
      </c>
    </row>
    <row r="407" s="2" customFormat="1" ht="21.75" customHeight="1">
      <c r="A407" s="37"/>
      <c r="B407" s="38"/>
      <c r="C407" s="209" t="s">
        <v>1420</v>
      </c>
      <c r="D407" s="209" t="s">
        <v>1231</v>
      </c>
      <c r="E407" s="210" t="s">
        <v>1421</v>
      </c>
      <c r="F407" s="211" t="s">
        <v>1422</v>
      </c>
      <c r="G407" s="212" t="s">
        <v>627</v>
      </c>
      <c r="H407" s="213">
        <v>1</v>
      </c>
      <c r="I407" s="214"/>
      <c r="J407" s="215">
        <f>ROUND(I407*H407,2)</f>
        <v>0</v>
      </c>
      <c r="K407" s="211" t="s">
        <v>122</v>
      </c>
      <c r="L407" s="43"/>
      <c r="M407" s="216" t="s">
        <v>21</v>
      </c>
      <c r="N407" s="217" t="s">
        <v>44</v>
      </c>
      <c r="O407" s="83"/>
      <c r="P407" s="205">
        <f>O407*H407</f>
        <v>0</v>
      </c>
      <c r="Q407" s="205">
        <v>0</v>
      </c>
      <c r="R407" s="205">
        <f>Q407*H407</f>
        <v>0</v>
      </c>
      <c r="S407" s="205">
        <v>0</v>
      </c>
      <c r="T407" s="206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07" t="s">
        <v>116</v>
      </c>
      <c r="AT407" s="207" t="s">
        <v>1231</v>
      </c>
      <c r="AU407" s="207" t="s">
        <v>81</v>
      </c>
      <c r="AY407" s="16" t="s">
        <v>117</v>
      </c>
      <c r="BE407" s="208">
        <f>IF(N407="základní",J407,0)</f>
        <v>0</v>
      </c>
      <c r="BF407" s="208">
        <f>IF(N407="snížená",J407,0)</f>
        <v>0</v>
      </c>
      <c r="BG407" s="208">
        <f>IF(N407="zákl. přenesená",J407,0)</f>
        <v>0</v>
      </c>
      <c r="BH407" s="208">
        <f>IF(N407="sníž. přenesená",J407,0)</f>
        <v>0</v>
      </c>
      <c r="BI407" s="208">
        <f>IF(N407="nulová",J407,0)</f>
        <v>0</v>
      </c>
      <c r="BJ407" s="16" t="s">
        <v>81</v>
      </c>
      <c r="BK407" s="208">
        <f>ROUND(I407*H407,2)</f>
        <v>0</v>
      </c>
      <c r="BL407" s="16" t="s">
        <v>116</v>
      </c>
      <c r="BM407" s="207" t="s">
        <v>1423</v>
      </c>
    </row>
    <row r="408" s="2" customFormat="1" ht="21.75" customHeight="1">
      <c r="A408" s="37"/>
      <c r="B408" s="38"/>
      <c r="C408" s="209" t="s">
        <v>1424</v>
      </c>
      <c r="D408" s="209" t="s">
        <v>1231</v>
      </c>
      <c r="E408" s="210" t="s">
        <v>1425</v>
      </c>
      <c r="F408" s="211" t="s">
        <v>1426</v>
      </c>
      <c r="G408" s="212" t="s">
        <v>627</v>
      </c>
      <c r="H408" s="213">
        <v>1</v>
      </c>
      <c r="I408" s="214"/>
      <c r="J408" s="215">
        <f>ROUND(I408*H408,2)</f>
        <v>0</v>
      </c>
      <c r="K408" s="211" t="s">
        <v>122</v>
      </c>
      <c r="L408" s="43"/>
      <c r="M408" s="216" t="s">
        <v>21</v>
      </c>
      <c r="N408" s="217" t="s">
        <v>44</v>
      </c>
      <c r="O408" s="83"/>
      <c r="P408" s="205">
        <f>O408*H408</f>
        <v>0</v>
      </c>
      <c r="Q408" s="205">
        <v>0</v>
      </c>
      <c r="R408" s="205">
        <f>Q408*H408</f>
        <v>0</v>
      </c>
      <c r="S408" s="205">
        <v>0</v>
      </c>
      <c r="T408" s="206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07" t="s">
        <v>116</v>
      </c>
      <c r="AT408" s="207" t="s">
        <v>1231</v>
      </c>
      <c r="AU408" s="207" t="s">
        <v>81</v>
      </c>
      <c r="AY408" s="16" t="s">
        <v>117</v>
      </c>
      <c r="BE408" s="208">
        <f>IF(N408="základní",J408,0)</f>
        <v>0</v>
      </c>
      <c r="BF408" s="208">
        <f>IF(N408="snížená",J408,0)</f>
        <v>0</v>
      </c>
      <c r="BG408" s="208">
        <f>IF(N408="zákl. přenesená",J408,0)</f>
        <v>0</v>
      </c>
      <c r="BH408" s="208">
        <f>IF(N408="sníž. přenesená",J408,0)</f>
        <v>0</v>
      </c>
      <c r="BI408" s="208">
        <f>IF(N408="nulová",J408,0)</f>
        <v>0</v>
      </c>
      <c r="BJ408" s="16" t="s">
        <v>81</v>
      </c>
      <c r="BK408" s="208">
        <f>ROUND(I408*H408,2)</f>
        <v>0</v>
      </c>
      <c r="BL408" s="16" t="s">
        <v>116</v>
      </c>
      <c r="BM408" s="207" t="s">
        <v>1427</v>
      </c>
    </row>
    <row r="409" s="2" customFormat="1" ht="16.5" customHeight="1">
      <c r="A409" s="37"/>
      <c r="B409" s="38"/>
      <c r="C409" s="209" t="s">
        <v>1428</v>
      </c>
      <c r="D409" s="209" t="s">
        <v>1231</v>
      </c>
      <c r="E409" s="210" t="s">
        <v>1429</v>
      </c>
      <c r="F409" s="211" t="s">
        <v>1430</v>
      </c>
      <c r="G409" s="212" t="s">
        <v>121</v>
      </c>
      <c r="H409" s="213">
        <v>1</v>
      </c>
      <c r="I409" s="214"/>
      <c r="J409" s="215">
        <f>ROUND(I409*H409,2)</f>
        <v>0</v>
      </c>
      <c r="K409" s="211" t="s">
        <v>122</v>
      </c>
      <c r="L409" s="43"/>
      <c r="M409" s="216" t="s">
        <v>21</v>
      </c>
      <c r="N409" s="217" t="s">
        <v>44</v>
      </c>
      <c r="O409" s="83"/>
      <c r="P409" s="205">
        <f>O409*H409</f>
        <v>0</v>
      </c>
      <c r="Q409" s="205">
        <v>0</v>
      </c>
      <c r="R409" s="205">
        <f>Q409*H409</f>
        <v>0</v>
      </c>
      <c r="S409" s="205">
        <v>0</v>
      </c>
      <c r="T409" s="206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07" t="s">
        <v>116</v>
      </c>
      <c r="AT409" s="207" t="s">
        <v>1231</v>
      </c>
      <c r="AU409" s="207" t="s">
        <v>81</v>
      </c>
      <c r="AY409" s="16" t="s">
        <v>117</v>
      </c>
      <c r="BE409" s="208">
        <f>IF(N409="základní",J409,0)</f>
        <v>0</v>
      </c>
      <c r="BF409" s="208">
        <f>IF(N409="snížená",J409,0)</f>
        <v>0</v>
      </c>
      <c r="BG409" s="208">
        <f>IF(N409="zákl. přenesená",J409,0)</f>
        <v>0</v>
      </c>
      <c r="BH409" s="208">
        <f>IF(N409="sníž. přenesená",J409,0)</f>
        <v>0</v>
      </c>
      <c r="BI409" s="208">
        <f>IF(N409="nulová",J409,0)</f>
        <v>0</v>
      </c>
      <c r="BJ409" s="16" t="s">
        <v>81</v>
      </c>
      <c r="BK409" s="208">
        <f>ROUND(I409*H409,2)</f>
        <v>0</v>
      </c>
      <c r="BL409" s="16" t="s">
        <v>116</v>
      </c>
      <c r="BM409" s="207" t="s">
        <v>1431</v>
      </c>
    </row>
    <row r="410" s="2" customFormat="1" ht="16.5" customHeight="1">
      <c r="A410" s="37"/>
      <c r="B410" s="38"/>
      <c r="C410" s="209" t="s">
        <v>1432</v>
      </c>
      <c r="D410" s="209" t="s">
        <v>1231</v>
      </c>
      <c r="E410" s="210" t="s">
        <v>1433</v>
      </c>
      <c r="F410" s="211" t="s">
        <v>1434</v>
      </c>
      <c r="G410" s="212" t="s">
        <v>627</v>
      </c>
      <c r="H410" s="213">
        <v>1</v>
      </c>
      <c r="I410" s="214"/>
      <c r="J410" s="215">
        <f>ROUND(I410*H410,2)</f>
        <v>0</v>
      </c>
      <c r="K410" s="211" t="s">
        <v>122</v>
      </c>
      <c r="L410" s="43"/>
      <c r="M410" s="216" t="s">
        <v>21</v>
      </c>
      <c r="N410" s="217" t="s">
        <v>44</v>
      </c>
      <c r="O410" s="83"/>
      <c r="P410" s="205">
        <f>O410*H410</f>
        <v>0</v>
      </c>
      <c r="Q410" s="205">
        <v>0</v>
      </c>
      <c r="R410" s="205">
        <f>Q410*H410</f>
        <v>0</v>
      </c>
      <c r="S410" s="205">
        <v>0</v>
      </c>
      <c r="T410" s="206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07" t="s">
        <v>116</v>
      </c>
      <c r="AT410" s="207" t="s">
        <v>1231</v>
      </c>
      <c r="AU410" s="207" t="s">
        <v>81</v>
      </c>
      <c r="AY410" s="16" t="s">
        <v>117</v>
      </c>
      <c r="BE410" s="208">
        <f>IF(N410="základní",J410,0)</f>
        <v>0</v>
      </c>
      <c r="BF410" s="208">
        <f>IF(N410="snížená",J410,0)</f>
        <v>0</v>
      </c>
      <c r="BG410" s="208">
        <f>IF(N410="zákl. přenesená",J410,0)</f>
        <v>0</v>
      </c>
      <c r="BH410" s="208">
        <f>IF(N410="sníž. přenesená",J410,0)</f>
        <v>0</v>
      </c>
      <c r="BI410" s="208">
        <f>IF(N410="nulová",J410,0)</f>
        <v>0</v>
      </c>
      <c r="BJ410" s="16" t="s">
        <v>81</v>
      </c>
      <c r="BK410" s="208">
        <f>ROUND(I410*H410,2)</f>
        <v>0</v>
      </c>
      <c r="BL410" s="16" t="s">
        <v>116</v>
      </c>
      <c r="BM410" s="207" t="s">
        <v>1435</v>
      </c>
    </row>
    <row r="411" s="2" customFormat="1" ht="44.25" customHeight="1">
      <c r="A411" s="37"/>
      <c r="B411" s="38"/>
      <c r="C411" s="209" t="s">
        <v>1436</v>
      </c>
      <c r="D411" s="209" t="s">
        <v>1231</v>
      </c>
      <c r="E411" s="210" t="s">
        <v>1437</v>
      </c>
      <c r="F411" s="211" t="s">
        <v>1438</v>
      </c>
      <c r="G411" s="212" t="s">
        <v>121</v>
      </c>
      <c r="H411" s="213">
        <v>1</v>
      </c>
      <c r="I411" s="214"/>
      <c r="J411" s="215">
        <f>ROUND(I411*H411,2)</f>
        <v>0</v>
      </c>
      <c r="K411" s="211" t="s">
        <v>122</v>
      </c>
      <c r="L411" s="43"/>
      <c r="M411" s="216" t="s">
        <v>21</v>
      </c>
      <c r="N411" s="217" t="s">
        <v>44</v>
      </c>
      <c r="O411" s="83"/>
      <c r="P411" s="205">
        <f>O411*H411</f>
        <v>0</v>
      </c>
      <c r="Q411" s="205">
        <v>0</v>
      </c>
      <c r="R411" s="205">
        <f>Q411*H411</f>
        <v>0</v>
      </c>
      <c r="S411" s="205">
        <v>0</v>
      </c>
      <c r="T411" s="206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07" t="s">
        <v>116</v>
      </c>
      <c r="AT411" s="207" t="s">
        <v>1231</v>
      </c>
      <c r="AU411" s="207" t="s">
        <v>81</v>
      </c>
      <c r="AY411" s="16" t="s">
        <v>117</v>
      </c>
      <c r="BE411" s="208">
        <f>IF(N411="základní",J411,0)</f>
        <v>0</v>
      </c>
      <c r="BF411" s="208">
        <f>IF(N411="snížená",J411,0)</f>
        <v>0</v>
      </c>
      <c r="BG411" s="208">
        <f>IF(N411="zákl. přenesená",J411,0)</f>
        <v>0</v>
      </c>
      <c r="BH411" s="208">
        <f>IF(N411="sníž. přenesená",J411,0)</f>
        <v>0</v>
      </c>
      <c r="BI411" s="208">
        <f>IF(N411="nulová",J411,0)</f>
        <v>0</v>
      </c>
      <c r="BJ411" s="16" t="s">
        <v>81</v>
      </c>
      <c r="BK411" s="208">
        <f>ROUND(I411*H411,2)</f>
        <v>0</v>
      </c>
      <c r="BL411" s="16" t="s">
        <v>116</v>
      </c>
      <c r="BM411" s="207" t="s">
        <v>1439</v>
      </c>
    </row>
    <row r="412" s="2" customFormat="1" ht="44.25" customHeight="1">
      <c r="A412" s="37"/>
      <c r="B412" s="38"/>
      <c r="C412" s="209" t="s">
        <v>1440</v>
      </c>
      <c r="D412" s="209" t="s">
        <v>1231</v>
      </c>
      <c r="E412" s="210" t="s">
        <v>1441</v>
      </c>
      <c r="F412" s="211" t="s">
        <v>1442</v>
      </c>
      <c r="G412" s="212" t="s">
        <v>1443</v>
      </c>
      <c r="H412" s="213">
        <v>1</v>
      </c>
      <c r="I412" s="214"/>
      <c r="J412" s="215">
        <f>ROUND(I412*H412,2)</f>
        <v>0</v>
      </c>
      <c r="K412" s="211" t="s">
        <v>122</v>
      </c>
      <c r="L412" s="43"/>
      <c r="M412" s="216" t="s">
        <v>21</v>
      </c>
      <c r="N412" s="217" t="s">
        <v>44</v>
      </c>
      <c r="O412" s="83"/>
      <c r="P412" s="205">
        <f>O412*H412</f>
        <v>0</v>
      </c>
      <c r="Q412" s="205">
        <v>0</v>
      </c>
      <c r="R412" s="205">
        <f>Q412*H412</f>
        <v>0</v>
      </c>
      <c r="S412" s="205">
        <v>0</v>
      </c>
      <c r="T412" s="206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07" t="s">
        <v>116</v>
      </c>
      <c r="AT412" s="207" t="s">
        <v>1231</v>
      </c>
      <c r="AU412" s="207" t="s">
        <v>81</v>
      </c>
      <c r="AY412" s="16" t="s">
        <v>117</v>
      </c>
      <c r="BE412" s="208">
        <f>IF(N412="základní",J412,0)</f>
        <v>0</v>
      </c>
      <c r="BF412" s="208">
        <f>IF(N412="snížená",J412,0)</f>
        <v>0</v>
      </c>
      <c r="BG412" s="208">
        <f>IF(N412="zákl. přenesená",J412,0)</f>
        <v>0</v>
      </c>
      <c r="BH412" s="208">
        <f>IF(N412="sníž. přenesená",J412,0)</f>
        <v>0</v>
      </c>
      <c r="BI412" s="208">
        <f>IF(N412="nulová",J412,0)</f>
        <v>0</v>
      </c>
      <c r="BJ412" s="16" t="s">
        <v>81</v>
      </c>
      <c r="BK412" s="208">
        <f>ROUND(I412*H412,2)</f>
        <v>0</v>
      </c>
      <c r="BL412" s="16" t="s">
        <v>116</v>
      </c>
      <c r="BM412" s="207" t="s">
        <v>1444</v>
      </c>
    </row>
    <row r="413" s="2" customFormat="1" ht="49.05" customHeight="1">
      <c r="A413" s="37"/>
      <c r="B413" s="38"/>
      <c r="C413" s="209" t="s">
        <v>1445</v>
      </c>
      <c r="D413" s="209" t="s">
        <v>1231</v>
      </c>
      <c r="E413" s="210" t="s">
        <v>1446</v>
      </c>
      <c r="F413" s="211" t="s">
        <v>1447</v>
      </c>
      <c r="G413" s="212" t="s">
        <v>1443</v>
      </c>
      <c r="H413" s="213">
        <v>1</v>
      </c>
      <c r="I413" s="214"/>
      <c r="J413" s="215">
        <f>ROUND(I413*H413,2)</f>
        <v>0</v>
      </c>
      <c r="K413" s="211" t="s">
        <v>122</v>
      </c>
      <c r="L413" s="43"/>
      <c r="M413" s="216" t="s">
        <v>21</v>
      </c>
      <c r="N413" s="217" t="s">
        <v>44</v>
      </c>
      <c r="O413" s="83"/>
      <c r="P413" s="205">
        <f>O413*H413</f>
        <v>0</v>
      </c>
      <c r="Q413" s="205">
        <v>0</v>
      </c>
      <c r="R413" s="205">
        <f>Q413*H413</f>
        <v>0</v>
      </c>
      <c r="S413" s="205">
        <v>0</v>
      </c>
      <c r="T413" s="206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07" t="s">
        <v>116</v>
      </c>
      <c r="AT413" s="207" t="s">
        <v>1231</v>
      </c>
      <c r="AU413" s="207" t="s">
        <v>81</v>
      </c>
      <c r="AY413" s="16" t="s">
        <v>117</v>
      </c>
      <c r="BE413" s="208">
        <f>IF(N413="základní",J413,0)</f>
        <v>0</v>
      </c>
      <c r="BF413" s="208">
        <f>IF(N413="snížená",J413,0)</f>
        <v>0</v>
      </c>
      <c r="BG413" s="208">
        <f>IF(N413="zákl. přenesená",J413,0)</f>
        <v>0</v>
      </c>
      <c r="BH413" s="208">
        <f>IF(N413="sníž. přenesená",J413,0)</f>
        <v>0</v>
      </c>
      <c r="BI413" s="208">
        <f>IF(N413="nulová",J413,0)</f>
        <v>0</v>
      </c>
      <c r="BJ413" s="16" t="s">
        <v>81</v>
      </c>
      <c r="BK413" s="208">
        <f>ROUND(I413*H413,2)</f>
        <v>0</v>
      </c>
      <c r="BL413" s="16" t="s">
        <v>116</v>
      </c>
      <c r="BM413" s="207" t="s">
        <v>1448</v>
      </c>
    </row>
    <row r="414" s="2" customFormat="1" ht="16.5" customHeight="1">
      <c r="A414" s="37"/>
      <c r="B414" s="38"/>
      <c r="C414" s="209" t="s">
        <v>1449</v>
      </c>
      <c r="D414" s="209" t="s">
        <v>1231</v>
      </c>
      <c r="E414" s="210" t="s">
        <v>1450</v>
      </c>
      <c r="F414" s="211" t="s">
        <v>1451</v>
      </c>
      <c r="G414" s="212" t="s">
        <v>121</v>
      </c>
      <c r="H414" s="213">
        <v>1</v>
      </c>
      <c r="I414" s="214"/>
      <c r="J414" s="215">
        <f>ROUND(I414*H414,2)</f>
        <v>0</v>
      </c>
      <c r="K414" s="211" t="s">
        <v>122</v>
      </c>
      <c r="L414" s="43"/>
      <c r="M414" s="216" t="s">
        <v>21</v>
      </c>
      <c r="N414" s="217" t="s">
        <v>44</v>
      </c>
      <c r="O414" s="83"/>
      <c r="P414" s="205">
        <f>O414*H414</f>
        <v>0</v>
      </c>
      <c r="Q414" s="205">
        <v>0</v>
      </c>
      <c r="R414" s="205">
        <f>Q414*H414</f>
        <v>0</v>
      </c>
      <c r="S414" s="205">
        <v>0</v>
      </c>
      <c r="T414" s="206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07" t="s">
        <v>116</v>
      </c>
      <c r="AT414" s="207" t="s">
        <v>1231</v>
      </c>
      <c r="AU414" s="207" t="s">
        <v>81</v>
      </c>
      <c r="AY414" s="16" t="s">
        <v>117</v>
      </c>
      <c r="BE414" s="208">
        <f>IF(N414="základní",J414,0)</f>
        <v>0</v>
      </c>
      <c r="BF414" s="208">
        <f>IF(N414="snížená",J414,0)</f>
        <v>0</v>
      </c>
      <c r="BG414" s="208">
        <f>IF(N414="zákl. přenesená",J414,0)</f>
        <v>0</v>
      </c>
      <c r="BH414" s="208">
        <f>IF(N414="sníž. přenesená",J414,0)</f>
        <v>0</v>
      </c>
      <c r="BI414" s="208">
        <f>IF(N414="nulová",J414,0)</f>
        <v>0</v>
      </c>
      <c r="BJ414" s="16" t="s">
        <v>81</v>
      </c>
      <c r="BK414" s="208">
        <f>ROUND(I414*H414,2)</f>
        <v>0</v>
      </c>
      <c r="BL414" s="16" t="s">
        <v>116</v>
      </c>
      <c r="BM414" s="207" t="s">
        <v>1452</v>
      </c>
    </row>
    <row r="415" s="2" customFormat="1" ht="16.5" customHeight="1">
      <c r="A415" s="37"/>
      <c r="B415" s="38"/>
      <c r="C415" s="209" t="s">
        <v>1453</v>
      </c>
      <c r="D415" s="209" t="s">
        <v>1231</v>
      </c>
      <c r="E415" s="210" t="s">
        <v>1454</v>
      </c>
      <c r="F415" s="211" t="s">
        <v>1455</v>
      </c>
      <c r="G415" s="212" t="s">
        <v>121</v>
      </c>
      <c r="H415" s="213">
        <v>1</v>
      </c>
      <c r="I415" s="214"/>
      <c r="J415" s="215">
        <f>ROUND(I415*H415,2)</f>
        <v>0</v>
      </c>
      <c r="K415" s="211" t="s">
        <v>122</v>
      </c>
      <c r="L415" s="43"/>
      <c r="M415" s="216" t="s">
        <v>21</v>
      </c>
      <c r="N415" s="217" t="s">
        <v>44</v>
      </c>
      <c r="O415" s="83"/>
      <c r="P415" s="205">
        <f>O415*H415</f>
        <v>0</v>
      </c>
      <c r="Q415" s="205">
        <v>0</v>
      </c>
      <c r="R415" s="205">
        <f>Q415*H415</f>
        <v>0</v>
      </c>
      <c r="S415" s="205">
        <v>0</v>
      </c>
      <c r="T415" s="20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07" t="s">
        <v>116</v>
      </c>
      <c r="AT415" s="207" t="s">
        <v>1231</v>
      </c>
      <c r="AU415" s="207" t="s">
        <v>81</v>
      </c>
      <c r="AY415" s="16" t="s">
        <v>117</v>
      </c>
      <c r="BE415" s="208">
        <f>IF(N415="základní",J415,0)</f>
        <v>0</v>
      </c>
      <c r="BF415" s="208">
        <f>IF(N415="snížená",J415,0)</f>
        <v>0</v>
      </c>
      <c r="BG415" s="208">
        <f>IF(N415="zákl. přenesená",J415,0)</f>
        <v>0</v>
      </c>
      <c r="BH415" s="208">
        <f>IF(N415="sníž. přenesená",J415,0)</f>
        <v>0</v>
      </c>
      <c r="BI415" s="208">
        <f>IF(N415="nulová",J415,0)</f>
        <v>0</v>
      </c>
      <c r="BJ415" s="16" t="s">
        <v>81</v>
      </c>
      <c r="BK415" s="208">
        <f>ROUND(I415*H415,2)</f>
        <v>0</v>
      </c>
      <c r="BL415" s="16" t="s">
        <v>116</v>
      </c>
      <c r="BM415" s="207" t="s">
        <v>1456</v>
      </c>
    </row>
    <row r="416" s="2" customFormat="1" ht="16.5" customHeight="1">
      <c r="A416" s="37"/>
      <c r="B416" s="38"/>
      <c r="C416" s="209" t="s">
        <v>1457</v>
      </c>
      <c r="D416" s="209" t="s">
        <v>1231</v>
      </c>
      <c r="E416" s="210" t="s">
        <v>1458</v>
      </c>
      <c r="F416" s="211" t="s">
        <v>1459</v>
      </c>
      <c r="G416" s="212" t="s">
        <v>121</v>
      </c>
      <c r="H416" s="213">
        <v>1</v>
      </c>
      <c r="I416" s="214"/>
      <c r="J416" s="215">
        <f>ROUND(I416*H416,2)</f>
        <v>0</v>
      </c>
      <c r="K416" s="211" t="s">
        <v>122</v>
      </c>
      <c r="L416" s="43"/>
      <c r="M416" s="216" t="s">
        <v>21</v>
      </c>
      <c r="N416" s="217" t="s">
        <v>44</v>
      </c>
      <c r="O416" s="83"/>
      <c r="P416" s="205">
        <f>O416*H416</f>
        <v>0</v>
      </c>
      <c r="Q416" s="205">
        <v>0</v>
      </c>
      <c r="R416" s="205">
        <f>Q416*H416</f>
        <v>0</v>
      </c>
      <c r="S416" s="205">
        <v>0</v>
      </c>
      <c r="T416" s="206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07" t="s">
        <v>116</v>
      </c>
      <c r="AT416" s="207" t="s">
        <v>1231</v>
      </c>
      <c r="AU416" s="207" t="s">
        <v>81</v>
      </c>
      <c r="AY416" s="16" t="s">
        <v>117</v>
      </c>
      <c r="BE416" s="208">
        <f>IF(N416="základní",J416,0)</f>
        <v>0</v>
      </c>
      <c r="BF416" s="208">
        <f>IF(N416="snížená",J416,0)</f>
        <v>0</v>
      </c>
      <c r="BG416" s="208">
        <f>IF(N416="zákl. přenesená",J416,0)</f>
        <v>0</v>
      </c>
      <c r="BH416" s="208">
        <f>IF(N416="sníž. přenesená",J416,0)</f>
        <v>0</v>
      </c>
      <c r="BI416" s="208">
        <f>IF(N416="nulová",J416,0)</f>
        <v>0</v>
      </c>
      <c r="BJ416" s="16" t="s">
        <v>81</v>
      </c>
      <c r="BK416" s="208">
        <f>ROUND(I416*H416,2)</f>
        <v>0</v>
      </c>
      <c r="BL416" s="16" t="s">
        <v>116</v>
      </c>
      <c r="BM416" s="207" t="s">
        <v>1460</v>
      </c>
    </row>
    <row r="417" s="2" customFormat="1" ht="16.5" customHeight="1">
      <c r="A417" s="37"/>
      <c r="B417" s="38"/>
      <c r="C417" s="209" t="s">
        <v>1461</v>
      </c>
      <c r="D417" s="209" t="s">
        <v>1231</v>
      </c>
      <c r="E417" s="210" t="s">
        <v>1462</v>
      </c>
      <c r="F417" s="211" t="s">
        <v>1463</v>
      </c>
      <c r="G417" s="212" t="s">
        <v>121</v>
      </c>
      <c r="H417" s="213">
        <v>1</v>
      </c>
      <c r="I417" s="214"/>
      <c r="J417" s="215">
        <f>ROUND(I417*H417,2)</f>
        <v>0</v>
      </c>
      <c r="K417" s="211" t="s">
        <v>122</v>
      </c>
      <c r="L417" s="43"/>
      <c r="M417" s="216" t="s">
        <v>21</v>
      </c>
      <c r="N417" s="217" t="s">
        <v>44</v>
      </c>
      <c r="O417" s="83"/>
      <c r="P417" s="205">
        <f>O417*H417</f>
        <v>0</v>
      </c>
      <c r="Q417" s="205">
        <v>0</v>
      </c>
      <c r="R417" s="205">
        <f>Q417*H417</f>
        <v>0</v>
      </c>
      <c r="S417" s="205">
        <v>0</v>
      </c>
      <c r="T417" s="206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07" t="s">
        <v>116</v>
      </c>
      <c r="AT417" s="207" t="s">
        <v>1231</v>
      </c>
      <c r="AU417" s="207" t="s">
        <v>81</v>
      </c>
      <c r="AY417" s="16" t="s">
        <v>117</v>
      </c>
      <c r="BE417" s="208">
        <f>IF(N417="základní",J417,0)</f>
        <v>0</v>
      </c>
      <c r="BF417" s="208">
        <f>IF(N417="snížená",J417,0)</f>
        <v>0</v>
      </c>
      <c r="BG417" s="208">
        <f>IF(N417="zákl. přenesená",J417,0)</f>
        <v>0</v>
      </c>
      <c r="BH417" s="208">
        <f>IF(N417="sníž. přenesená",J417,0)</f>
        <v>0</v>
      </c>
      <c r="BI417" s="208">
        <f>IF(N417="nulová",J417,0)</f>
        <v>0</v>
      </c>
      <c r="BJ417" s="16" t="s">
        <v>81</v>
      </c>
      <c r="BK417" s="208">
        <f>ROUND(I417*H417,2)</f>
        <v>0</v>
      </c>
      <c r="BL417" s="16" t="s">
        <v>116</v>
      </c>
      <c r="BM417" s="207" t="s">
        <v>1464</v>
      </c>
    </row>
    <row r="418" s="2" customFormat="1" ht="16.5" customHeight="1">
      <c r="A418" s="37"/>
      <c r="B418" s="38"/>
      <c r="C418" s="209" t="s">
        <v>1465</v>
      </c>
      <c r="D418" s="209" t="s">
        <v>1231</v>
      </c>
      <c r="E418" s="210" t="s">
        <v>1466</v>
      </c>
      <c r="F418" s="211" t="s">
        <v>1467</v>
      </c>
      <c r="G418" s="212" t="s">
        <v>121</v>
      </c>
      <c r="H418" s="213">
        <v>1</v>
      </c>
      <c r="I418" s="214"/>
      <c r="J418" s="215">
        <f>ROUND(I418*H418,2)</f>
        <v>0</v>
      </c>
      <c r="K418" s="211" t="s">
        <v>122</v>
      </c>
      <c r="L418" s="43"/>
      <c r="M418" s="216" t="s">
        <v>21</v>
      </c>
      <c r="N418" s="217" t="s">
        <v>44</v>
      </c>
      <c r="O418" s="83"/>
      <c r="P418" s="205">
        <f>O418*H418</f>
        <v>0</v>
      </c>
      <c r="Q418" s="205">
        <v>0</v>
      </c>
      <c r="R418" s="205">
        <f>Q418*H418</f>
        <v>0</v>
      </c>
      <c r="S418" s="205">
        <v>0</v>
      </c>
      <c r="T418" s="206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07" t="s">
        <v>116</v>
      </c>
      <c r="AT418" s="207" t="s">
        <v>1231</v>
      </c>
      <c r="AU418" s="207" t="s">
        <v>81</v>
      </c>
      <c r="AY418" s="16" t="s">
        <v>117</v>
      </c>
      <c r="BE418" s="208">
        <f>IF(N418="základní",J418,0)</f>
        <v>0</v>
      </c>
      <c r="BF418" s="208">
        <f>IF(N418="snížená",J418,0)</f>
        <v>0</v>
      </c>
      <c r="BG418" s="208">
        <f>IF(N418="zákl. přenesená",J418,0)</f>
        <v>0</v>
      </c>
      <c r="BH418" s="208">
        <f>IF(N418="sníž. přenesená",J418,0)</f>
        <v>0</v>
      </c>
      <c r="BI418" s="208">
        <f>IF(N418="nulová",J418,0)</f>
        <v>0</v>
      </c>
      <c r="BJ418" s="16" t="s">
        <v>81</v>
      </c>
      <c r="BK418" s="208">
        <f>ROUND(I418*H418,2)</f>
        <v>0</v>
      </c>
      <c r="BL418" s="16" t="s">
        <v>116</v>
      </c>
      <c r="BM418" s="207" t="s">
        <v>1468</v>
      </c>
    </row>
    <row r="419" s="2" customFormat="1" ht="21.75" customHeight="1">
      <c r="A419" s="37"/>
      <c r="B419" s="38"/>
      <c r="C419" s="209" t="s">
        <v>1469</v>
      </c>
      <c r="D419" s="209" t="s">
        <v>1231</v>
      </c>
      <c r="E419" s="210" t="s">
        <v>1470</v>
      </c>
      <c r="F419" s="211" t="s">
        <v>1471</v>
      </c>
      <c r="G419" s="212" t="s">
        <v>121</v>
      </c>
      <c r="H419" s="213">
        <v>1</v>
      </c>
      <c r="I419" s="214"/>
      <c r="J419" s="215">
        <f>ROUND(I419*H419,2)</f>
        <v>0</v>
      </c>
      <c r="K419" s="211" t="s">
        <v>122</v>
      </c>
      <c r="L419" s="43"/>
      <c r="M419" s="216" t="s">
        <v>21</v>
      </c>
      <c r="N419" s="217" t="s">
        <v>44</v>
      </c>
      <c r="O419" s="83"/>
      <c r="P419" s="205">
        <f>O419*H419</f>
        <v>0</v>
      </c>
      <c r="Q419" s="205">
        <v>0</v>
      </c>
      <c r="R419" s="205">
        <f>Q419*H419</f>
        <v>0</v>
      </c>
      <c r="S419" s="205">
        <v>0</v>
      </c>
      <c r="T419" s="206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07" t="s">
        <v>116</v>
      </c>
      <c r="AT419" s="207" t="s">
        <v>1231</v>
      </c>
      <c r="AU419" s="207" t="s">
        <v>81</v>
      </c>
      <c r="AY419" s="16" t="s">
        <v>117</v>
      </c>
      <c r="BE419" s="208">
        <f>IF(N419="základní",J419,0)</f>
        <v>0</v>
      </c>
      <c r="BF419" s="208">
        <f>IF(N419="snížená",J419,0)</f>
        <v>0</v>
      </c>
      <c r="BG419" s="208">
        <f>IF(N419="zákl. přenesená",J419,0)</f>
        <v>0</v>
      </c>
      <c r="BH419" s="208">
        <f>IF(N419="sníž. přenesená",J419,0)</f>
        <v>0</v>
      </c>
      <c r="BI419" s="208">
        <f>IF(N419="nulová",J419,0)</f>
        <v>0</v>
      </c>
      <c r="BJ419" s="16" t="s">
        <v>81</v>
      </c>
      <c r="BK419" s="208">
        <f>ROUND(I419*H419,2)</f>
        <v>0</v>
      </c>
      <c r="BL419" s="16" t="s">
        <v>116</v>
      </c>
      <c r="BM419" s="207" t="s">
        <v>1472</v>
      </c>
    </row>
    <row r="420" s="2" customFormat="1" ht="21.75" customHeight="1">
      <c r="A420" s="37"/>
      <c r="B420" s="38"/>
      <c r="C420" s="209" t="s">
        <v>1473</v>
      </c>
      <c r="D420" s="209" t="s">
        <v>1231</v>
      </c>
      <c r="E420" s="210" t="s">
        <v>1474</v>
      </c>
      <c r="F420" s="211" t="s">
        <v>1475</v>
      </c>
      <c r="G420" s="212" t="s">
        <v>121</v>
      </c>
      <c r="H420" s="213">
        <v>1</v>
      </c>
      <c r="I420" s="214"/>
      <c r="J420" s="215">
        <f>ROUND(I420*H420,2)</f>
        <v>0</v>
      </c>
      <c r="K420" s="211" t="s">
        <v>122</v>
      </c>
      <c r="L420" s="43"/>
      <c r="M420" s="216" t="s">
        <v>21</v>
      </c>
      <c r="N420" s="217" t="s">
        <v>44</v>
      </c>
      <c r="O420" s="83"/>
      <c r="P420" s="205">
        <f>O420*H420</f>
        <v>0</v>
      </c>
      <c r="Q420" s="205">
        <v>0</v>
      </c>
      <c r="R420" s="205">
        <f>Q420*H420</f>
        <v>0</v>
      </c>
      <c r="S420" s="205">
        <v>0</v>
      </c>
      <c r="T420" s="206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07" t="s">
        <v>116</v>
      </c>
      <c r="AT420" s="207" t="s">
        <v>1231</v>
      </c>
      <c r="AU420" s="207" t="s">
        <v>81</v>
      </c>
      <c r="AY420" s="16" t="s">
        <v>117</v>
      </c>
      <c r="BE420" s="208">
        <f>IF(N420="základní",J420,0)</f>
        <v>0</v>
      </c>
      <c r="BF420" s="208">
        <f>IF(N420="snížená",J420,0)</f>
        <v>0</v>
      </c>
      <c r="BG420" s="208">
        <f>IF(N420="zákl. přenesená",J420,0)</f>
        <v>0</v>
      </c>
      <c r="BH420" s="208">
        <f>IF(N420="sníž. přenesená",J420,0)</f>
        <v>0</v>
      </c>
      <c r="BI420" s="208">
        <f>IF(N420="nulová",J420,0)</f>
        <v>0</v>
      </c>
      <c r="BJ420" s="16" t="s">
        <v>81</v>
      </c>
      <c r="BK420" s="208">
        <f>ROUND(I420*H420,2)</f>
        <v>0</v>
      </c>
      <c r="BL420" s="16" t="s">
        <v>116</v>
      </c>
      <c r="BM420" s="207" t="s">
        <v>1476</v>
      </c>
    </row>
    <row r="421" s="2" customFormat="1" ht="62.7" customHeight="1">
      <c r="A421" s="37"/>
      <c r="B421" s="38"/>
      <c r="C421" s="209" t="s">
        <v>1477</v>
      </c>
      <c r="D421" s="209" t="s">
        <v>1231</v>
      </c>
      <c r="E421" s="210" t="s">
        <v>1478</v>
      </c>
      <c r="F421" s="211" t="s">
        <v>1479</v>
      </c>
      <c r="G421" s="212" t="s">
        <v>627</v>
      </c>
      <c r="H421" s="213">
        <v>1</v>
      </c>
      <c r="I421" s="214"/>
      <c r="J421" s="215">
        <f>ROUND(I421*H421,2)</f>
        <v>0</v>
      </c>
      <c r="K421" s="211" t="s">
        <v>122</v>
      </c>
      <c r="L421" s="43"/>
      <c r="M421" s="216" t="s">
        <v>21</v>
      </c>
      <c r="N421" s="217" t="s">
        <v>44</v>
      </c>
      <c r="O421" s="83"/>
      <c r="P421" s="205">
        <f>O421*H421</f>
        <v>0</v>
      </c>
      <c r="Q421" s="205">
        <v>0</v>
      </c>
      <c r="R421" s="205">
        <f>Q421*H421</f>
        <v>0</v>
      </c>
      <c r="S421" s="205">
        <v>0</v>
      </c>
      <c r="T421" s="206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07" t="s">
        <v>116</v>
      </c>
      <c r="AT421" s="207" t="s">
        <v>1231</v>
      </c>
      <c r="AU421" s="207" t="s">
        <v>81</v>
      </c>
      <c r="AY421" s="16" t="s">
        <v>117</v>
      </c>
      <c r="BE421" s="208">
        <f>IF(N421="základní",J421,0)</f>
        <v>0</v>
      </c>
      <c r="BF421" s="208">
        <f>IF(N421="snížená",J421,0)</f>
        <v>0</v>
      </c>
      <c r="BG421" s="208">
        <f>IF(N421="zákl. přenesená",J421,0)</f>
        <v>0</v>
      </c>
      <c r="BH421" s="208">
        <f>IF(N421="sníž. přenesená",J421,0)</f>
        <v>0</v>
      </c>
      <c r="BI421" s="208">
        <f>IF(N421="nulová",J421,0)</f>
        <v>0</v>
      </c>
      <c r="BJ421" s="16" t="s">
        <v>81</v>
      </c>
      <c r="BK421" s="208">
        <f>ROUND(I421*H421,2)</f>
        <v>0</v>
      </c>
      <c r="BL421" s="16" t="s">
        <v>116</v>
      </c>
      <c r="BM421" s="207" t="s">
        <v>1480</v>
      </c>
    </row>
    <row r="422" s="2" customFormat="1" ht="62.7" customHeight="1">
      <c r="A422" s="37"/>
      <c r="B422" s="38"/>
      <c r="C422" s="209" t="s">
        <v>1481</v>
      </c>
      <c r="D422" s="209" t="s">
        <v>1231</v>
      </c>
      <c r="E422" s="210" t="s">
        <v>1482</v>
      </c>
      <c r="F422" s="211" t="s">
        <v>1483</v>
      </c>
      <c r="G422" s="212" t="s">
        <v>627</v>
      </c>
      <c r="H422" s="213">
        <v>1</v>
      </c>
      <c r="I422" s="214"/>
      <c r="J422" s="215">
        <f>ROUND(I422*H422,2)</f>
        <v>0</v>
      </c>
      <c r="K422" s="211" t="s">
        <v>122</v>
      </c>
      <c r="L422" s="43"/>
      <c r="M422" s="216" t="s">
        <v>21</v>
      </c>
      <c r="N422" s="217" t="s">
        <v>44</v>
      </c>
      <c r="O422" s="83"/>
      <c r="P422" s="205">
        <f>O422*H422</f>
        <v>0</v>
      </c>
      <c r="Q422" s="205">
        <v>0</v>
      </c>
      <c r="R422" s="205">
        <f>Q422*H422</f>
        <v>0</v>
      </c>
      <c r="S422" s="205">
        <v>0</v>
      </c>
      <c r="T422" s="206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07" t="s">
        <v>116</v>
      </c>
      <c r="AT422" s="207" t="s">
        <v>1231</v>
      </c>
      <c r="AU422" s="207" t="s">
        <v>81</v>
      </c>
      <c r="AY422" s="16" t="s">
        <v>117</v>
      </c>
      <c r="BE422" s="208">
        <f>IF(N422="základní",J422,0)</f>
        <v>0</v>
      </c>
      <c r="BF422" s="208">
        <f>IF(N422="snížená",J422,0)</f>
        <v>0</v>
      </c>
      <c r="BG422" s="208">
        <f>IF(N422="zákl. přenesená",J422,0)</f>
        <v>0</v>
      </c>
      <c r="BH422" s="208">
        <f>IF(N422="sníž. přenesená",J422,0)</f>
        <v>0</v>
      </c>
      <c r="BI422" s="208">
        <f>IF(N422="nulová",J422,0)</f>
        <v>0</v>
      </c>
      <c r="BJ422" s="16" t="s">
        <v>81</v>
      </c>
      <c r="BK422" s="208">
        <f>ROUND(I422*H422,2)</f>
        <v>0</v>
      </c>
      <c r="BL422" s="16" t="s">
        <v>116</v>
      </c>
      <c r="BM422" s="207" t="s">
        <v>1484</v>
      </c>
    </row>
    <row r="423" s="2" customFormat="1" ht="49.05" customHeight="1">
      <c r="A423" s="37"/>
      <c r="B423" s="38"/>
      <c r="C423" s="209" t="s">
        <v>1485</v>
      </c>
      <c r="D423" s="209" t="s">
        <v>1231</v>
      </c>
      <c r="E423" s="210" t="s">
        <v>1486</v>
      </c>
      <c r="F423" s="211" t="s">
        <v>1487</v>
      </c>
      <c r="G423" s="212" t="s">
        <v>121</v>
      </c>
      <c r="H423" s="213">
        <v>1</v>
      </c>
      <c r="I423" s="214"/>
      <c r="J423" s="215">
        <f>ROUND(I423*H423,2)</f>
        <v>0</v>
      </c>
      <c r="K423" s="211" t="s">
        <v>122</v>
      </c>
      <c r="L423" s="43"/>
      <c r="M423" s="216" t="s">
        <v>21</v>
      </c>
      <c r="N423" s="217" t="s">
        <v>44</v>
      </c>
      <c r="O423" s="83"/>
      <c r="P423" s="205">
        <f>O423*H423</f>
        <v>0</v>
      </c>
      <c r="Q423" s="205">
        <v>0</v>
      </c>
      <c r="R423" s="205">
        <f>Q423*H423</f>
        <v>0</v>
      </c>
      <c r="S423" s="205">
        <v>0</v>
      </c>
      <c r="T423" s="206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07" t="s">
        <v>116</v>
      </c>
      <c r="AT423" s="207" t="s">
        <v>1231</v>
      </c>
      <c r="AU423" s="207" t="s">
        <v>81</v>
      </c>
      <c r="AY423" s="16" t="s">
        <v>117</v>
      </c>
      <c r="BE423" s="208">
        <f>IF(N423="základní",J423,0)</f>
        <v>0</v>
      </c>
      <c r="BF423" s="208">
        <f>IF(N423="snížená",J423,0)</f>
        <v>0</v>
      </c>
      <c r="BG423" s="208">
        <f>IF(N423="zákl. přenesená",J423,0)</f>
        <v>0</v>
      </c>
      <c r="BH423" s="208">
        <f>IF(N423="sníž. přenesená",J423,0)</f>
        <v>0</v>
      </c>
      <c r="BI423" s="208">
        <f>IF(N423="nulová",J423,0)</f>
        <v>0</v>
      </c>
      <c r="BJ423" s="16" t="s">
        <v>81</v>
      </c>
      <c r="BK423" s="208">
        <f>ROUND(I423*H423,2)</f>
        <v>0</v>
      </c>
      <c r="BL423" s="16" t="s">
        <v>116</v>
      </c>
      <c r="BM423" s="207" t="s">
        <v>1488</v>
      </c>
    </row>
    <row r="424" s="2" customFormat="1" ht="49.05" customHeight="1">
      <c r="A424" s="37"/>
      <c r="B424" s="38"/>
      <c r="C424" s="209" t="s">
        <v>1489</v>
      </c>
      <c r="D424" s="209" t="s">
        <v>1231</v>
      </c>
      <c r="E424" s="210" t="s">
        <v>1490</v>
      </c>
      <c r="F424" s="211" t="s">
        <v>1491</v>
      </c>
      <c r="G424" s="212" t="s">
        <v>121</v>
      </c>
      <c r="H424" s="213">
        <v>1</v>
      </c>
      <c r="I424" s="214"/>
      <c r="J424" s="215">
        <f>ROUND(I424*H424,2)</f>
        <v>0</v>
      </c>
      <c r="K424" s="211" t="s">
        <v>122</v>
      </c>
      <c r="L424" s="43"/>
      <c r="M424" s="216" t="s">
        <v>21</v>
      </c>
      <c r="N424" s="217" t="s">
        <v>44</v>
      </c>
      <c r="O424" s="83"/>
      <c r="P424" s="205">
        <f>O424*H424</f>
        <v>0</v>
      </c>
      <c r="Q424" s="205">
        <v>0</v>
      </c>
      <c r="R424" s="205">
        <f>Q424*H424</f>
        <v>0</v>
      </c>
      <c r="S424" s="205">
        <v>0</v>
      </c>
      <c r="T424" s="206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07" t="s">
        <v>116</v>
      </c>
      <c r="AT424" s="207" t="s">
        <v>1231</v>
      </c>
      <c r="AU424" s="207" t="s">
        <v>81</v>
      </c>
      <c r="AY424" s="16" t="s">
        <v>117</v>
      </c>
      <c r="BE424" s="208">
        <f>IF(N424="základní",J424,0)</f>
        <v>0</v>
      </c>
      <c r="BF424" s="208">
        <f>IF(N424="snížená",J424,0)</f>
        <v>0</v>
      </c>
      <c r="BG424" s="208">
        <f>IF(N424="zákl. přenesená",J424,0)</f>
        <v>0</v>
      </c>
      <c r="BH424" s="208">
        <f>IF(N424="sníž. přenesená",J424,0)</f>
        <v>0</v>
      </c>
      <c r="BI424" s="208">
        <f>IF(N424="nulová",J424,0)</f>
        <v>0</v>
      </c>
      <c r="BJ424" s="16" t="s">
        <v>81</v>
      </c>
      <c r="BK424" s="208">
        <f>ROUND(I424*H424,2)</f>
        <v>0</v>
      </c>
      <c r="BL424" s="16" t="s">
        <v>116</v>
      </c>
      <c r="BM424" s="207" t="s">
        <v>1492</v>
      </c>
    </row>
    <row r="425" s="2" customFormat="1" ht="78" customHeight="1">
      <c r="A425" s="37"/>
      <c r="B425" s="38"/>
      <c r="C425" s="209" t="s">
        <v>1493</v>
      </c>
      <c r="D425" s="209" t="s">
        <v>1231</v>
      </c>
      <c r="E425" s="210" t="s">
        <v>1494</v>
      </c>
      <c r="F425" s="211" t="s">
        <v>1495</v>
      </c>
      <c r="G425" s="212" t="s">
        <v>121</v>
      </c>
      <c r="H425" s="213">
        <v>1</v>
      </c>
      <c r="I425" s="214"/>
      <c r="J425" s="215">
        <f>ROUND(I425*H425,2)</f>
        <v>0</v>
      </c>
      <c r="K425" s="211" t="s">
        <v>122</v>
      </c>
      <c r="L425" s="43"/>
      <c r="M425" s="216" t="s">
        <v>21</v>
      </c>
      <c r="N425" s="217" t="s">
        <v>44</v>
      </c>
      <c r="O425" s="83"/>
      <c r="P425" s="205">
        <f>O425*H425</f>
        <v>0</v>
      </c>
      <c r="Q425" s="205">
        <v>0</v>
      </c>
      <c r="R425" s="205">
        <f>Q425*H425</f>
        <v>0</v>
      </c>
      <c r="S425" s="205">
        <v>0</v>
      </c>
      <c r="T425" s="206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07" t="s">
        <v>116</v>
      </c>
      <c r="AT425" s="207" t="s">
        <v>1231</v>
      </c>
      <c r="AU425" s="207" t="s">
        <v>81</v>
      </c>
      <c r="AY425" s="16" t="s">
        <v>117</v>
      </c>
      <c r="BE425" s="208">
        <f>IF(N425="základní",J425,0)</f>
        <v>0</v>
      </c>
      <c r="BF425" s="208">
        <f>IF(N425="snížená",J425,0)</f>
        <v>0</v>
      </c>
      <c r="BG425" s="208">
        <f>IF(N425="zákl. přenesená",J425,0)</f>
        <v>0</v>
      </c>
      <c r="BH425" s="208">
        <f>IF(N425="sníž. přenesená",J425,0)</f>
        <v>0</v>
      </c>
      <c r="BI425" s="208">
        <f>IF(N425="nulová",J425,0)</f>
        <v>0</v>
      </c>
      <c r="BJ425" s="16" t="s">
        <v>81</v>
      </c>
      <c r="BK425" s="208">
        <f>ROUND(I425*H425,2)</f>
        <v>0</v>
      </c>
      <c r="BL425" s="16" t="s">
        <v>116</v>
      </c>
      <c r="BM425" s="207" t="s">
        <v>1496</v>
      </c>
    </row>
    <row r="426" s="2" customFormat="1" ht="78" customHeight="1">
      <c r="A426" s="37"/>
      <c r="B426" s="38"/>
      <c r="C426" s="209" t="s">
        <v>1497</v>
      </c>
      <c r="D426" s="209" t="s">
        <v>1231</v>
      </c>
      <c r="E426" s="210" t="s">
        <v>1498</v>
      </c>
      <c r="F426" s="211" t="s">
        <v>1499</v>
      </c>
      <c r="G426" s="212" t="s">
        <v>121</v>
      </c>
      <c r="H426" s="213">
        <v>1</v>
      </c>
      <c r="I426" s="214"/>
      <c r="J426" s="215">
        <f>ROUND(I426*H426,2)</f>
        <v>0</v>
      </c>
      <c r="K426" s="211" t="s">
        <v>122</v>
      </c>
      <c r="L426" s="43"/>
      <c r="M426" s="216" t="s">
        <v>21</v>
      </c>
      <c r="N426" s="217" t="s">
        <v>44</v>
      </c>
      <c r="O426" s="83"/>
      <c r="P426" s="205">
        <f>O426*H426</f>
        <v>0</v>
      </c>
      <c r="Q426" s="205">
        <v>0</v>
      </c>
      <c r="R426" s="205">
        <f>Q426*H426</f>
        <v>0</v>
      </c>
      <c r="S426" s="205">
        <v>0</v>
      </c>
      <c r="T426" s="206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07" t="s">
        <v>116</v>
      </c>
      <c r="AT426" s="207" t="s">
        <v>1231</v>
      </c>
      <c r="AU426" s="207" t="s">
        <v>81</v>
      </c>
      <c r="AY426" s="16" t="s">
        <v>117</v>
      </c>
      <c r="BE426" s="208">
        <f>IF(N426="základní",J426,0)</f>
        <v>0</v>
      </c>
      <c r="BF426" s="208">
        <f>IF(N426="snížená",J426,0)</f>
        <v>0</v>
      </c>
      <c r="BG426" s="208">
        <f>IF(N426="zákl. přenesená",J426,0)</f>
        <v>0</v>
      </c>
      <c r="BH426" s="208">
        <f>IF(N426="sníž. přenesená",J426,0)</f>
        <v>0</v>
      </c>
      <c r="BI426" s="208">
        <f>IF(N426="nulová",J426,0)</f>
        <v>0</v>
      </c>
      <c r="BJ426" s="16" t="s">
        <v>81</v>
      </c>
      <c r="BK426" s="208">
        <f>ROUND(I426*H426,2)</f>
        <v>0</v>
      </c>
      <c r="BL426" s="16" t="s">
        <v>116</v>
      </c>
      <c r="BM426" s="207" t="s">
        <v>1500</v>
      </c>
    </row>
    <row r="427" s="2" customFormat="1" ht="24.15" customHeight="1">
      <c r="A427" s="37"/>
      <c r="B427" s="38"/>
      <c r="C427" s="209" t="s">
        <v>1501</v>
      </c>
      <c r="D427" s="209" t="s">
        <v>1231</v>
      </c>
      <c r="E427" s="210" t="s">
        <v>1502</v>
      </c>
      <c r="F427" s="211" t="s">
        <v>1503</v>
      </c>
      <c r="G427" s="212" t="s">
        <v>121</v>
      </c>
      <c r="H427" s="213">
        <v>1</v>
      </c>
      <c r="I427" s="214"/>
      <c r="J427" s="215">
        <f>ROUND(I427*H427,2)</f>
        <v>0</v>
      </c>
      <c r="K427" s="211" t="s">
        <v>122</v>
      </c>
      <c r="L427" s="43"/>
      <c r="M427" s="216" t="s">
        <v>21</v>
      </c>
      <c r="N427" s="217" t="s">
        <v>44</v>
      </c>
      <c r="O427" s="83"/>
      <c r="P427" s="205">
        <f>O427*H427</f>
        <v>0</v>
      </c>
      <c r="Q427" s="205">
        <v>0</v>
      </c>
      <c r="R427" s="205">
        <f>Q427*H427</f>
        <v>0</v>
      </c>
      <c r="S427" s="205">
        <v>0</v>
      </c>
      <c r="T427" s="206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07" t="s">
        <v>116</v>
      </c>
      <c r="AT427" s="207" t="s">
        <v>1231</v>
      </c>
      <c r="AU427" s="207" t="s">
        <v>81</v>
      </c>
      <c r="AY427" s="16" t="s">
        <v>117</v>
      </c>
      <c r="BE427" s="208">
        <f>IF(N427="základní",J427,0)</f>
        <v>0</v>
      </c>
      <c r="BF427" s="208">
        <f>IF(N427="snížená",J427,0)</f>
        <v>0</v>
      </c>
      <c r="BG427" s="208">
        <f>IF(N427="zákl. přenesená",J427,0)</f>
        <v>0</v>
      </c>
      <c r="BH427" s="208">
        <f>IF(N427="sníž. přenesená",J427,0)</f>
        <v>0</v>
      </c>
      <c r="BI427" s="208">
        <f>IF(N427="nulová",J427,0)</f>
        <v>0</v>
      </c>
      <c r="BJ427" s="16" t="s">
        <v>81</v>
      </c>
      <c r="BK427" s="208">
        <f>ROUND(I427*H427,2)</f>
        <v>0</v>
      </c>
      <c r="BL427" s="16" t="s">
        <v>116</v>
      </c>
      <c r="BM427" s="207" t="s">
        <v>1504</v>
      </c>
    </row>
    <row r="428" s="2" customFormat="1" ht="78" customHeight="1">
      <c r="A428" s="37"/>
      <c r="B428" s="38"/>
      <c r="C428" s="209" t="s">
        <v>1505</v>
      </c>
      <c r="D428" s="209" t="s">
        <v>1231</v>
      </c>
      <c r="E428" s="210" t="s">
        <v>1506</v>
      </c>
      <c r="F428" s="211" t="s">
        <v>1507</v>
      </c>
      <c r="G428" s="212" t="s">
        <v>121</v>
      </c>
      <c r="H428" s="213">
        <v>1</v>
      </c>
      <c r="I428" s="214"/>
      <c r="J428" s="215">
        <f>ROUND(I428*H428,2)</f>
        <v>0</v>
      </c>
      <c r="K428" s="211" t="s">
        <v>122</v>
      </c>
      <c r="L428" s="43"/>
      <c r="M428" s="216" t="s">
        <v>21</v>
      </c>
      <c r="N428" s="217" t="s">
        <v>44</v>
      </c>
      <c r="O428" s="83"/>
      <c r="P428" s="205">
        <f>O428*H428</f>
        <v>0</v>
      </c>
      <c r="Q428" s="205">
        <v>0</v>
      </c>
      <c r="R428" s="205">
        <f>Q428*H428</f>
        <v>0</v>
      </c>
      <c r="S428" s="205">
        <v>0</v>
      </c>
      <c r="T428" s="206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07" t="s">
        <v>116</v>
      </c>
      <c r="AT428" s="207" t="s">
        <v>1231</v>
      </c>
      <c r="AU428" s="207" t="s">
        <v>81</v>
      </c>
      <c r="AY428" s="16" t="s">
        <v>117</v>
      </c>
      <c r="BE428" s="208">
        <f>IF(N428="základní",J428,0)</f>
        <v>0</v>
      </c>
      <c r="BF428" s="208">
        <f>IF(N428="snížená",J428,0)</f>
        <v>0</v>
      </c>
      <c r="BG428" s="208">
        <f>IF(N428="zákl. přenesená",J428,0)</f>
        <v>0</v>
      </c>
      <c r="BH428" s="208">
        <f>IF(N428="sníž. přenesená",J428,0)</f>
        <v>0</v>
      </c>
      <c r="BI428" s="208">
        <f>IF(N428="nulová",J428,0)</f>
        <v>0</v>
      </c>
      <c r="BJ428" s="16" t="s">
        <v>81</v>
      </c>
      <c r="BK428" s="208">
        <f>ROUND(I428*H428,2)</f>
        <v>0</v>
      </c>
      <c r="BL428" s="16" t="s">
        <v>116</v>
      </c>
      <c r="BM428" s="207" t="s">
        <v>1508</v>
      </c>
    </row>
    <row r="429" s="2" customFormat="1" ht="78" customHeight="1">
      <c r="A429" s="37"/>
      <c r="B429" s="38"/>
      <c r="C429" s="209" t="s">
        <v>1509</v>
      </c>
      <c r="D429" s="209" t="s">
        <v>1231</v>
      </c>
      <c r="E429" s="210" t="s">
        <v>1510</v>
      </c>
      <c r="F429" s="211" t="s">
        <v>1511</v>
      </c>
      <c r="G429" s="212" t="s">
        <v>627</v>
      </c>
      <c r="H429" s="213">
        <v>1</v>
      </c>
      <c r="I429" s="214"/>
      <c r="J429" s="215">
        <f>ROUND(I429*H429,2)</f>
        <v>0</v>
      </c>
      <c r="K429" s="211" t="s">
        <v>122</v>
      </c>
      <c r="L429" s="43"/>
      <c r="M429" s="216" t="s">
        <v>21</v>
      </c>
      <c r="N429" s="217" t="s">
        <v>44</v>
      </c>
      <c r="O429" s="83"/>
      <c r="P429" s="205">
        <f>O429*H429</f>
        <v>0</v>
      </c>
      <c r="Q429" s="205">
        <v>0</v>
      </c>
      <c r="R429" s="205">
        <f>Q429*H429</f>
        <v>0</v>
      </c>
      <c r="S429" s="205">
        <v>0</v>
      </c>
      <c r="T429" s="206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07" t="s">
        <v>116</v>
      </c>
      <c r="AT429" s="207" t="s">
        <v>1231</v>
      </c>
      <c r="AU429" s="207" t="s">
        <v>81</v>
      </c>
      <c r="AY429" s="16" t="s">
        <v>117</v>
      </c>
      <c r="BE429" s="208">
        <f>IF(N429="základní",J429,0)</f>
        <v>0</v>
      </c>
      <c r="BF429" s="208">
        <f>IF(N429="snížená",J429,0)</f>
        <v>0</v>
      </c>
      <c r="BG429" s="208">
        <f>IF(N429="zákl. přenesená",J429,0)</f>
        <v>0</v>
      </c>
      <c r="BH429" s="208">
        <f>IF(N429="sníž. přenesená",J429,0)</f>
        <v>0</v>
      </c>
      <c r="BI429" s="208">
        <f>IF(N429="nulová",J429,0)</f>
        <v>0</v>
      </c>
      <c r="BJ429" s="16" t="s">
        <v>81</v>
      </c>
      <c r="BK429" s="208">
        <f>ROUND(I429*H429,2)</f>
        <v>0</v>
      </c>
      <c r="BL429" s="16" t="s">
        <v>116</v>
      </c>
      <c r="BM429" s="207" t="s">
        <v>1512</v>
      </c>
    </row>
    <row r="430" s="2" customFormat="1" ht="16.5" customHeight="1">
      <c r="A430" s="37"/>
      <c r="B430" s="38"/>
      <c r="C430" s="209" t="s">
        <v>1513</v>
      </c>
      <c r="D430" s="209" t="s">
        <v>1231</v>
      </c>
      <c r="E430" s="210" t="s">
        <v>1514</v>
      </c>
      <c r="F430" s="211" t="s">
        <v>1515</v>
      </c>
      <c r="G430" s="212" t="s">
        <v>121</v>
      </c>
      <c r="H430" s="213">
        <v>1</v>
      </c>
      <c r="I430" s="214"/>
      <c r="J430" s="215">
        <f>ROUND(I430*H430,2)</f>
        <v>0</v>
      </c>
      <c r="K430" s="211" t="s">
        <v>122</v>
      </c>
      <c r="L430" s="43"/>
      <c r="M430" s="216" t="s">
        <v>21</v>
      </c>
      <c r="N430" s="217" t="s">
        <v>44</v>
      </c>
      <c r="O430" s="83"/>
      <c r="P430" s="205">
        <f>O430*H430</f>
        <v>0</v>
      </c>
      <c r="Q430" s="205">
        <v>0</v>
      </c>
      <c r="R430" s="205">
        <f>Q430*H430</f>
        <v>0</v>
      </c>
      <c r="S430" s="205">
        <v>0</v>
      </c>
      <c r="T430" s="206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07" t="s">
        <v>116</v>
      </c>
      <c r="AT430" s="207" t="s">
        <v>1231</v>
      </c>
      <c r="AU430" s="207" t="s">
        <v>81</v>
      </c>
      <c r="AY430" s="16" t="s">
        <v>117</v>
      </c>
      <c r="BE430" s="208">
        <f>IF(N430="základní",J430,0)</f>
        <v>0</v>
      </c>
      <c r="BF430" s="208">
        <f>IF(N430="snížená",J430,0)</f>
        <v>0</v>
      </c>
      <c r="BG430" s="208">
        <f>IF(N430="zákl. přenesená",J430,0)</f>
        <v>0</v>
      </c>
      <c r="BH430" s="208">
        <f>IF(N430="sníž. přenesená",J430,0)</f>
        <v>0</v>
      </c>
      <c r="BI430" s="208">
        <f>IF(N430="nulová",J430,0)</f>
        <v>0</v>
      </c>
      <c r="BJ430" s="16" t="s">
        <v>81</v>
      </c>
      <c r="BK430" s="208">
        <f>ROUND(I430*H430,2)</f>
        <v>0</v>
      </c>
      <c r="BL430" s="16" t="s">
        <v>116</v>
      </c>
      <c r="BM430" s="207" t="s">
        <v>1516</v>
      </c>
    </row>
    <row r="431" s="2" customFormat="1" ht="16.5" customHeight="1">
      <c r="A431" s="37"/>
      <c r="B431" s="38"/>
      <c r="C431" s="209" t="s">
        <v>1517</v>
      </c>
      <c r="D431" s="209" t="s">
        <v>1231</v>
      </c>
      <c r="E431" s="210" t="s">
        <v>1518</v>
      </c>
      <c r="F431" s="211" t="s">
        <v>1519</v>
      </c>
      <c r="G431" s="212" t="s">
        <v>121</v>
      </c>
      <c r="H431" s="213">
        <v>1</v>
      </c>
      <c r="I431" s="214"/>
      <c r="J431" s="215">
        <f>ROUND(I431*H431,2)</f>
        <v>0</v>
      </c>
      <c r="K431" s="211" t="s">
        <v>122</v>
      </c>
      <c r="L431" s="43"/>
      <c r="M431" s="216" t="s">
        <v>21</v>
      </c>
      <c r="N431" s="217" t="s">
        <v>44</v>
      </c>
      <c r="O431" s="83"/>
      <c r="P431" s="205">
        <f>O431*H431</f>
        <v>0</v>
      </c>
      <c r="Q431" s="205">
        <v>0</v>
      </c>
      <c r="R431" s="205">
        <f>Q431*H431</f>
        <v>0</v>
      </c>
      <c r="S431" s="205">
        <v>0</v>
      </c>
      <c r="T431" s="206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07" t="s">
        <v>116</v>
      </c>
      <c r="AT431" s="207" t="s">
        <v>1231</v>
      </c>
      <c r="AU431" s="207" t="s">
        <v>81</v>
      </c>
      <c r="AY431" s="16" t="s">
        <v>117</v>
      </c>
      <c r="BE431" s="208">
        <f>IF(N431="základní",J431,0)</f>
        <v>0</v>
      </c>
      <c r="BF431" s="208">
        <f>IF(N431="snížená",J431,0)</f>
        <v>0</v>
      </c>
      <c r="BG431" s="208">
        <f>IF(N431="zákl. přenesená",J431,0)</f>
        <v>0</v>
      </c>
      <c r="BH431" s="208">
        <f>IF(N431="sníž. přenesená",J431,0)</f>
        <v>0</v>
      </c>
      <c r="BI431" s="208">
        <f>IF(N431="nulová",J431,0)</f>
        <v>0</v>
      </c>
      <c r="BJ431" s="16" t="s">
        <v>81</v>
      </c>
      <c r="BK431" s="208">
        <f>ROUND(I431*H431,2)</f>
        <v>0</v>
      </c>
      <c r="BL431" s="16" t="s">
        <v>116</v>
      </c>
      <c r="BM431" s="207" t="s">
        <v>1520</v>
      </c>
    </row>
    <row r="432" s="2" customFormat="1" ht="24.15" customHeight="1">
      <c r="A432" s="37"/>
      <c r="B432" s="38"/>
      <c r="C432" s="209" t="s">
        <v>1521</v>
      </c>
      <c r="D432" s="209" t="s">
        <v>1231</v>
      </c>
      <c r="E432" s="210" t="s">
        <v>1522</v>
      </c>
      <c r="F432" s="211" t="s">
        <v>1523</v>
      </c>
      <c r="G432" s="212" t="s">
        <v>121</v>
      </c>
      <c r="H432" s="213">
        <v>1</v>
      </c>
      <c r="I432" s="214"/>
      <c r="J432" s="215">
        <f>ROUND(I432*H432,2)</f>
        <v>0</v>
      </c>
      <c r="K432" s="211" t="s">
        <v>122</v>
      </c>
      <c r="L432" s="43"/>
      <c r="M432" s="216" t="s">
        <v>21</v>
      </c>
      <c r="N432" s="217" t="s">
        <v>44</v>
      </c>
      <c r="O432" s="83"/>
      <c r="P432" s="205">
        <f>O432*H432</f>
        <v>0</v>
      </c>
      <c r="Q432" s="205">
        <v>0</v>
      </c>
      <c r="R432" s="205">
        <f>Q432*H432</f>
        <v>0</v>
      </c>
      <c r="S432" s="205">
        <v>0</v>
      </c>
      <c r="T432" s="206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07" t="s">
        <v>116</v>
      </c>
      <c r="AT432" s="207" t="s">
        <v>1231</v>
      </c>
      <c r="AU432" s="207" t="s">
        <v>81</v>
      </c>
      <c r="AY432" s="16" t="s">
        <v>117</v>
      </c>
      <c r="BE432" s="208">
        <f>IF(N432="základní",J432,0)</f>
        <v>0</v>
      </c>
      <c r="BF432" s="208">
        <f>IF(N432="snížená",J432,0)</f>
        <v>0</v>
      </c>
      <c r="BG432" s="208">
        <f>IF(N432="zákl. přenesená",J432,0)</f>
        <v>0</v>
      </c>
      <c r="BH432" s="208">
        <f>IF(N432="sníž. přenesená",J432,0)</f>
        <v>0</v>
      </c>
      <c r="BI432" s="208">
        <f>IF(N432="nulová",J432,0)</f>
        <v>0</v>
      </c>
      <c r="BJ432" s="16" t="s">
        <v>81</v>
      </c>
      <c r="BK432" s="208">
        <f>ROUND(I432*H432,2)</f>
        <v>0</v>
      </c>
      <c r="BL432" s="16" t="s">
        <v>116</v>
      </c>
      <c r="BM432" s="207" t="s">
        <v>1524</v>
      </c>
    </row>
    <row r="433" s="2" customFormat="1" ht="16.5" customHeight="1">
      <c r="A433" s="37"/>
      <c r="B433" s="38"/>
      <c r="C433" s="209" t="s">
        <v>1525</v>
      </c>
      <c r="D433" s="209" t="s">
        <v>1231</v>
      </c>
      <c r="E433" s="210" t="s">
        <v>1526</v>
      </c>
      <c r="F433" s="211" t="s">
        <v>1527</v>
      </c>
      <c r="G433" s="212" t="s">
        <v>121</v>
      </c>
      <c r="H433" s="213">
        <v>1</v>
      </c>
      <c r="I433" s="214"/>
      <c r="J433" s="215">
        <f>ROUND(I433*H433,2)</f>
        <v>0</v>
      </c>
      <c r="K433" s="211" t="s">
        <v>122</v>
      </c>
      <c r="L433" s="43"/>
      <c r="M433" s="216" t="s">
        <v>21</v>
      </c>
      <c r="N433" s="217" t="s">
        <v>44</v>
      </c>
      <c r="O433" s="83"/>
      <c r="P433" s="205">
        <f>O433*H433</f>
        <v>0</v>
      </c>
      <c r="Q433" s="205">
        <v>0</v>
      </c>
      <c r="R433" s="205">
        <f>Q433*H433</f>
        <v>0</v>
      </c>
      <c r="S433" s="205">
        <v>0</v>
      </c>
      <c r="T433" s="206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07" t="s">
        <v>116</v>
      </c>
      <c r="AT433" s="207" t="s">
        <v>1231</v>
      </c>
      <c r="AU433" s="207" t="s">
        <v>81</v>
      </c>
      <c r="AY433" s="16" t="s">
        <v>117</v>
      </c>
      <c r="BE433" s="208">
        <f>IF(N433="základní",J433,0)</f>
        <v>0</v>
      </c>
      <c r="BF433" s="208">
        <f>IF(N433="snížená",J433,0)</f>
        <v>0</v>
      </c>
      <c r="BG433" s="208">
        <f>IF(N433="zákl. přenesená",J433,0)</f>
        <v>0</v>
      </c>
      <c r="BH433" s="208">
        <f>IF(N433="sníž. přenesená",J433,0)</f>
        <v>0</v>
      </c>
      <c r="BI433" s="208">
        <f>IF(N433="nulová",J433,0)</f>
        <v>0</v>
      </c>
      <c r="BJ433" s="16" t="s">
        <v>81</v>
      </c>
      <c r="BK433" s="208">
        <f>ROUND(I433*H433,2)</f>
        <v>0</v>
      </c>
      <c r="BL433" s="16" t="s">
        <v>116</v>
      </c>
      <c r="BM433" s="207" t="s">
        <v>1528</v>
      </c>
    </row>
    <row r="434" s="2" customFormat="1" ht="24.15" customHeight="1">
      <c r="A434" s="37"/>
      <c r="B434" s="38"/>
      <c r="C434" s="209" t="s">
        <v>1529</v>
      </c>
      <c r="D434" s="209" t="s">
        <v>1231</v>
      </c>
      <c r="E434" s="210" t="s">
        <v>1530</v>
      </c>
      <c r="F434" s="211" t="s">
        <v>1531</v>
      </c>
      <c r="G434" s="212" t="s">
        <v>121</v>
      </c>
      <c r="H434" s="213">
        <v>1</v>
      </c>
      <c r="I434" s="214"/>
      <c r="J434" s="215">
        <f>ROUND(I434*H434,2)</f>
        <v>0</v>
      </c>
      <c r="K434" s="211" t="s">
        <v>122</v>
      </c>
      <c r="L434" s="43"/>
      <c r="M434" s="216" t="s">
        <v>21</v>
      </c>
      <c r="N434" s="217" t="s">
        <v>44</v>
      </c>
      <c r="O434" s="83"/>
      <c r="P434" s="205">
        <f>O434*H434</f>
        <v>0</v>
      </c>
      <c r="Q434" s="205">
        <v>0</v>
      </c>
      <c r="R434" s="205">
        <f>Q434*H434</f>
        <v>0</v>
      </c>
      <c r="S434" s="205">
        <v>0</v>
      </c>
      <c r="T434" s="206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07" t="s">
        <v>116</v>
      </c>
      <c r="AT434" s="207" t="s">
        <v>1231</v>
      </c>
      <c r="AU434" s="207" t="s">
        <v>81</v>
      </c>
      <c r="AY434" s="16" t="s">
        <v>117</v>
      </c>
      <c r="BE434" s="208">
        <f>IF(N434="základní",J434,0)</f>
        <v>0</v>
      </c>
      <c r="BF434" s="208">
        <f>IF(N434="snížená",J434,0)</f>
        <v>0</v>
      </c>
      <c r="BG434" s="208">
        <f>IF(N434="zákl. přenesená",J434,0)</f>
        <v>0</v>
      </c>
      <c r="BH434" s="208">
        <f>IF(N434="sníž. přenesená",J434,0)</f>
        <v>0</v>
      </c>
      <c r="BI434" s="208">
        <f>IF(N434="nulová",J434,0)</f>
        <v>0</v>
      </c>
      <c r="BJ434" s="16" t="s">
        <v>81</v>
      </c>
      <c r="BK434" s="208">
        <f>ROUND(I434*H434,2)</f>
        <v>0</v>
      </c>
      <c r="BL434" s="16" t="s">
        <v>116</v>
      </c>
      <c r="BM434" s="207" t="s">
        <v>1532</v>
      </c>
    </row>
    <row r="435" s="2" customFormat="1" ht="16.5" customHeight="1">
      <c r="A435" s="37"/>
      <c r="B435" s="38"/>
      <c r="C435" s="209" t="s">
        <v>1533</v>
      </c>
      <c r="D435" s="209" t="s">
        <v>1231</v>
      </c>
      <c r="E435" s="210" t="s">
        <v>1534</v>
      </c>
      <c r="F435" s="211" t="s">
        <v>1535</v>
      </c>
      <c r="G435" s="212" t="s">
        <v>121</v>
      </c>
      <c r="H435" s="213">
        <v>1</v>
      </c>
      <c r="I435" s="214"/>
      <c r="J435" s="215">
        <f>ROUND(I435*H435,2)</f>
        <v>0</v>
      </c>
      <c r="K435" s="211" t="s">
        <v>122</v>
      </c>
      <c r="L435" s="43"/>
      <c r="M435" s="216" t="s">
        <v>21</v>
      </c>
      <c r="N435" s="217" t="s">
        <v>44</v>
      </c>
      <c r="O435" s="83"/>
      <c r="P435" s="205">
        <f>O435*H435</f>
        <v>0</v>
      </c>
      <c r="Q435" s="205">
        <v>0</v>
      </c>
      <c r="R435" s="205">
        <f>Q435*H435</f>
        <v>0</v>
      </c>
      <c r="S435" s="205">
        <v>0</v>
      </c>
      <c r="T435" s="206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07" t="s">
        <v>116</v>
      </c>
      <c r="AT435" s="207" t="s">
        <v>1231</v>
      </c>
      <c r="AU435" s="207" t="s">
        <v>81</v>
      </c>
      <c r="AY435" s="16" t="s">
        <v>117</v>
      </c>
      <c r="BE435" s="208">
        <f>IF(N435="základní",J435,0)</f>
        <v>0</v>
      </c>
      <c r="BF435" s="208">
        <f>IF(N435="snížená",J435,0)</f>
        <v>0</v>
      </c>
      <c r="BG435" s="208">
        <f>IF(N435="zákl. přenesená",J435,0)</f>
        <v>0</v>
      </c>
      <c r="BH435" s="208">
        <f>IF(N435="sníž. přenesená",J435,0)</f>
        <v>0</v>
      </c>
      <c r="BI435" s="208">
        <f>IF(N435="nulová",J435,0)</f>
        <v>0</v>
      </c>
      <c r="BJ435" s="16" t="s">
        <v>81</v>
      </c>
      <c r="BK435" s="208">
        <f>ROUND(I435*H435,2)</f>
        <v>0</v>
      </c>
      <c r="BL435" s="16" t="s">
        <v>116</v>
      </c>
      <c r="BM435" s="207" t="s">
        <v>1536</v>
      </c>
    </row>
    <row r="436" s="2" customFormat="1" ht="16.5" customHeight="1">
      <c r="A436" s="37"/>
      <c r="B436" s="38"/>
      <c r="C436" s="209" t="s">
        <v>1537</v>
      </c>
      <c r="D436" s="209" t="s">
        <v>1231</v>
      </c>
      <c r="E436" s="210" t="s">
        <v>1538</v>
      </c>
      <c r="F436" s="211" t="s">
        <v>1539</v>
      </c>
      <c r="G436" s="212" t="s">
        <v>121</v>
      </c>
      <c r="H436" s="213">
        <v>1</v>
      </c>
      <c r="I436" s="214"/>
      <c r="J436" s="215">
        <f>ROUND(I436*H436,2)</f>
        <v>0</v>
      </c>
      <c r="K436" s="211" t="s">
        <v>122</v>
      </c>
      <c r="L436" s="43"/>
      <c r="M436" s="216" t="s">
        <v>21</v>
      </c>
      <c r="N436" s="217" t="s">
        <v>44</v>
      </c>
      <c r="O436" s="83"/>
      <c r="P436" s="205">
        <f>O436*H436</f>
        <v>0</v>
      </c>
      <c r="Q436" s="205">
        <v>0</v>
      </c>
      <c r="R436" s="205">
        <f>Q436*H436</f>
        <v>0</v>
      </c>
      <c r="S436" s="205">
        <v>0</v>
      </c>
      <c r="T436" s="206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07" t="s">
        <v>116</v>
      </c>
      <c r="AT436" s="207" t="s">
        <v>1231</v>
      </c>
      <c r="AU436" s="207" t="s">
        <v>81</v>
      </c>
      <c r="AY436" s="16" t="s">
        <v>117</v>
      </c>
      <c r="BE436" s="208">
        <f>IF(N436="základní",J436,0)</f>
        <v>0</v>
      </c>
      <c r="BF436" s="208">
        <f>IF(N436="snížená",J436,0)</f>
        <v>0</v>
      </c>
      <c r="BG436" s="208">
        <f>IF(N436="zákl. přenesená",J436,0)</f>
        <v>0</v>
      </c>
      <c r="BH436" s="208">
        <f>IF(N436="sníž. přenesená",J436,0)</f>
        <v>0</v>
      </c>
      <c r="BI436" s="208">
        <f>IF(N436="nulová",J436,0)</f>
        <v>0</v>
      </c>
      <c r="BJ436" s="16" t="s">
        <v>81</v>
      </c>
      <c r="BK436" s="208">
        <f>ROUND(I436*H436,2)</f>
        <v>0</v>
      </c>
      <c r="BL436" s="16" t="s">
        <v>116</v>
      </c>
      <c r="BM436" s="207" t="s">
        <v>1540</v>
      </c>
    </row>
    <row r="437" s="2" customFormat="1" ht="44.25" customHeight="1">
      <c r="A437" s="37"/>
      <c r="B437" s="38"/>
      <c r="C437" s="209" t="s">
        <v>1541</v>
      </c>
      <c r="D437" s="209" t="s">
        <v>1231</v>
      </c>
      <c r="E437" s="210" t="s">
        <v>1542</v>
      </c>
      <c r="F437" s="211" t="s">
        <v>1543</v>
      </c>
      <c r="G437" s="212" t="s">
        <v>121</v>
      </c>
      <c r="H437" s="213">
        <v>1</v>
      </c>
      <c r="I437" s="214"/>
      <c r="J437" s="215">
        <f>ROUND(I437*H437,2)</f>
        <v>0</v>
      </c>
      <c r="K437" s="211" t="s">
        <v>122</v>
      </c>
      <c r="L437" s="43"/>
      <c r="M437" s="216" t="s">
        <v>21</v>
      </c>
      <c r="N437" s="217" t="s">
        <v>44</v>
      </c>
      <c r="O437" s="83"/>
      <c r="P437" s="205">
        <f>O437*H437</f>
        <v>0</v>
      </c>
      <c r="Q437" s="205">
        <v>0</v>
      </c>
      <c r="R437" s="205">
        <f>Q437*H437</f>
        <v>0</v>
      </c>
      <c r="S437" s="205">
        <v>0</v>
      </c>
      <c r="T437" s="206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07" t="s">
        <v>116</v>
      </c>
      <c r="AT437" s="207" t="s">
        <v>1231</v>
      </c>
      <c r="AU437" s="207" t="s">
        <v>81</v>
      </c>
      <c r="AY437" s="16" t="s">
        <v>117</v>
      </c>
      <c r="BE437" s="208">
        <f>IF(N437="základní",J437,0)</f>
        <v>0</v>
      </c>
      <c r="BF437" s="208">
        <f>IF(N437="snížená",J437,0)</f>
        <v>0</v>
      </c>
      <c r="BG437" s="208">
        <f>IF(N437="zákl. přenesená",J437,0)</f>
        <v>0</v>
      </c>
      <c r="BH437" s="208">
        <f>IF(N437="sníž. přenesená",J437,0)</f>
        <v>0</v>
      </c>
      <c r="BI437" s="208">
        <f>IF(N437="nulová",J437,0)</f>
        <v>0</v>
      </c>
      <c r="BJ437" s="16" t="s">
        <v>81</v>
      </c>
      <c r="BK437" s="208">
        <f>ROUND(I437*H437,2)</f>
        <v>0</v>
      </c>
      <c r="BL437" s="16" t="s">
        <v>116</v>
      </c>
      <c r="BM437" s="207" t="s">
        <v>1544</v>
      </c>
    </row>
    <row r="438" s="2" customFormat="1" ht="37.8" customHeight="1">
      <c r="A438" s="37"/>
      <c r="B438" s="38"/>
      <c r="C438" s="209" t="s">
        <v>1545</v>
      </c>
      <c r="D438" s="209" t="s">
        <v>1231</v>
      </c>
      <c r="E438" s="210" t="s">
        <v>1546</v>
      </c>
      <c r="F438" s="211" t="s">
        <v>1547</v>
      </c>
      <c r="G438" s="212" t="s">
        <v>121</v>
      </c>
      <c r="H438" s="213">
        <v>1</v>
      </c>
      <c r="I438" s="214"/>
      <c r="J438" s="215">
        <f>ROUND(I438*H438,2)</f>
        <v>0</v>
      </c>
      <c r="K438" s="211" t="s">
        <v>122</v>
      </c>
      <c r="L438" s="43"/>
      <c r="M438" s="216" t="s">
        <v>21</v>
      </c>
      <c r="N438" s="217" t="s">
        <v>44</v>
      </c>
      <c r="O438" s="83"/>
      <c r="P438" s="205">
        <f>O438*H438</f>
        <v>0</v>
      </c>
      <c r="Q438" s="205">
        <v>0</v>
      </c>
      <c r="R438" s="205">
        <f>Q438*H438</f>
        <v>0</v>
      </c>
      <c r="S438" s="205">
        <v>0</v>
      </c>
      <c r="T438" s="206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07" t="s">
        <v>116</v>
      </c>
      <c r="AT438" s="207" t="s">
        <v>1231</v>
      </c>
      <c r="AU438" s="207" t="s">
        <v>81</v>
      </c>
      <c r="AY438" s="16" t="s">
        <v>117</v>
      </c>
      <c r="BE438" s="208">
        <f>IF(N438="základní",J438,0)</f>
        <v>0</v>
      </c>
      <c r="BF438" s="208">
        <f>IF(N438="snížená",J438,0)</f>
        <v>0</v>
      </c>
      <c r="BG438" s="208">
        <f>IF(N438="zákl. přenesená",J438,0)</f>
        <v>0</v>
      </c>
      <c r="BH438" s="208">
        <f>IF(N438="sníž. přenesená",J438,0)</f>
        <v>0</v>
      </c>
      <c r="BI438" s="208">
        <f>IF(N438="nulová",J438,0)</f>
        <v>0</v>
      </c>
      <c r="BJ438" s="16" t="s">
        <v>81</v>
      </c>
      <c r="BK438" s="208">
        <f>ROUND(I438*H438,2)</f>
        <v>0</v>
      </c>
      <c r="BL438" s="16" t="s">
        <v>116</v>
      </c>
      <c r="BM438" s="207" t="s">
        <v>1548</v>
      </c>
    </row>
    <row r="439" s="2" customFormat="1" ht="16.5" customHeight="1">
      <c r="A439" s="37"/>
      <c r="B439" s="38"/>
      <c r="C439" s="209" t="s">
        <v>1549</v>
      </c>
      <c r="D439" s="209" t="s">
        <v>1231</v>
      </c>
      <c r="E439" s="210" t="s">
        <v>1550</v>
      </c>
      <c r="F439" s="211" t="s">
        <v>1551</v>
      </c>
      <c r="G439" s="212" t="s">
        <v>627</v>
      </c>
      <c r="H439" s="213">
        <v>1</v>
      </c>
      <c r="I439" s="214"/>
      <c r="J439" s="215">
        <f>ROUND(I439*H439,2)</f>
        <v>0</v>
      </c>
      <c r="K439" s="211" t="s">
        <v>122</v>
      </c>
      <c r="L439" s="43"/>
      <c r="M439" s="216" t="s">
        <v>21</v>
      </c>
      <c r="N439" s="217" t="s">
        <v>44</v>
      </c>
      <c r="O439" s="83"/>
      <c r="P439" s="205">
        <f>O439*H439</f>
        <v>0</v>
      </c>
      <c r="Q439" s="205">
        <v>0</v>
      </c>
      <c r="R439" s="205">
        <f>Q439*H439</f>
        <v>0</v>
      </c>
      <c r="S439" s="205">
        <v>0</v>
      </c>
      <c r="T439" s="206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07" t="s">
        <v>116</v>
      </c>
      <c r="AT439" s="207" t="s">
        <v>1231</v>
      </c>
      <c r="AU439" s="207" t="s">
        <v>81</v>
      </c>
      <c r="AY439" s="16" t="s">
        <v>117</v>
      </c>
      <c r="BE439" s="208">
        <f>IF(N439="základní",J439,0)</f>
        <v>0</v>
      </c>
      <c r="BF439" s="208">
        <f>IF(N439="snížená",J439,0)</f>
        <v>0</v>
      </c>
      <c r="BG439" s="208">
        <f>IF(N439="zákl. přenesená",J439,0)</f>
        <v>0</v>
      </c>
      <c r="BH439" s="208">
        <f>IF(N439="sníž. přenesená",J439,0)</f>
        <v>0</v>
      </c>
      <c r="BI439" s="208">
        <f>IF(N439="nulová",J439,0)</f>
        <v>0</v>
      </c>
      <c r="BJ439" s="16" t="s">
        <v>81</v>
      </c>
      <c r="BK439" s="208">
        <f>ROUND(I439*H439,2)</f>
        <v>0</v>
      </c>
      <c r="BL439" s="16" t="s">
        <v>116</v>
      </c>
      <c r="BM439" s="207" t="s">
        <v>1552</v>
      </c>
    </row>
    <row r="440" s="2" customFormat="1" ht="21.75" customHeight="1">
      <c r="A440" s="37"/>
      <c r="B440" s="38"/>
      <c r="C440" s="209" t="s">
        <v>1553</v>
      </c>
      <c r="D440" s="209" t="s">
        <v>1231</v>
      </c>
      <c r="E440" s="210" t="s">
        <v>1554</v>
      </c>
      <c r="F440" s="211" t="s">
        <v>1555</v>
      </c>
      <c r="G440" s="212" t="s">
        <v>627</v>
      </c>
      <c r="H440" s="213">
        <v>1</v>
      </c>
      <c r="I440" s="214"/>
      <c r="J440" s="215">
        <f>ROUND(I440*H440,2)</f>
        <v>0</v>
      </c>
      <c r="K440" s="211" t="s">
        <v>122</v>
      </c>
      <c r="L440" s="43"/>
      <c r="M440" s="216" t="s">
        <v>21</v>
      </c>
      <c r="N440" s="217" t="s">
        <v>44</v>
      </c>
      <c r="O440" s="83"/>
      <c r="P440" s="205">
        <f>O440*H440</f>
        <v>0</v>
      </c>
      <c r="Q440" s="205">
        <v>0</v>
      </c>
      <c r="R440" s="205">
        <f>Q440*H440</f>
        <v>0</v>
      </c>
      <c r="S440" s="205">
        <v>0</v>
      </c>
      <c r="T440" s="206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07" t="s">
        <v>116</v>
      </c>
      <c r="AT440" s="207" t="s">
        <v>1231</v>
      </c>
      <c r="AU440" s="207" t="s">
        <v>81</v>
      </c>
      <c r="AY440" s="16" t="s">
        <v>117</v>
      </c>
      <c r="BE440" s="208">
        <f>IF(N440="základní",J440,0)</f>
        <v>0</v>
      </c>
      <c r="BF440" s="208">
        <f>IF(N440="snížená",J440,0)</f>
        <v>0</v>
      </c>
      <c r="BG440" s="208">
        <f>IF(N440="zákl. přenesená",J440,0)</f>
        <v>0</v>
      </c>
      <c r="BH440" s="208">
        <f>IF(N440="sníž. přenesená",J440,0)</f>
        <v>0</v>
      </c>
      <c r="BI440" s="208">
        <f>IF(N440="nulová",J440,0)</f>
        <v>0</v>
      </c>
      <c r="BJ440" s="16" t="s">
        <v>81</v>
      </c>
      <c r="BK440" s="208">
        <f>ROUND(I440*H440,2)</f>
        <v>0</v>
      </c>
      <c r="BL440" s="16" t="s">
        <v>116</v>
      </c>
      <c r="BM440" s="207" t="s">
        <v>1556</v>
      </c>
    </row>
    <row r="441" s="2" customFormat="1" ht="21.75" customHeight="1">
      <c r="A441" s="37"/>
      <c r="B441" s="38"/>
      <c r="C441" s="209" t="s">
        <v>1557</v>
      </c>
      <c r="D441" s="209" t="s">
        <v>1231</v>
      </c>
      <c r="E441" s="210" t="s">
        <v>1558</v>
      </c>
      <c r="F441" s="211" t="s">
        <v>1559</v>
      </c>
      <c r="G441" s="212" t="s">
        <v>627</v>
      </c>
      <c r="H441" s="213">
        <v>1</v>
      </c>
      <c r="I441" s="214"/>
      <c r="J441" s="215">
        <f>ROUND(I441*H441,2)</f>
        <v>0</v>
      </c>
      <c r="K441" s="211" t="s">
        <v>122</v>
      </c>
      <c r="L441" s="43"/>
      <c r="M441" s="216" t="s">
        <v>21</v>
      </c>
      <c r="N441" s="217" t="s">
        <v>44</v>
      </c>
      <c r="O441" s="83"/>
      <c r="P441" s="205">
        <f>O441*H441</f>
        <v>0</v>
      </c>
      <c r="Q441" s="205">
        <v>0</v>
      </c>
      <c r="R441" s="205">
        <f>Q441*H441</f>
        <v>0</v>
      </c>
      <c r="S441" s="205">
        <v>0</v>
      </c>
      <c r="T441" s="206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07" t="s">
        <v>116</v>
      </c>
      <c r="AT441" s="207" t="s">
        <v>1231</v>
      </c>
      <c r="AU441" s="207" t="s">
        <v>81</v>
      </c>
      <c r="AY441" s="16" t="s">
        <v>117</v>
      </c>
      <c r="BE441" s="208">
        <f>IF(N441="základní",J441,0)</f>
        <v>0</v>
      </c>
      <c r="BF441" s="208">
        <f>IF(N441="snížená",J441,0)</f>
        <v>0</v>
      </c>
      <c r="BG441" s="208">
        <f>IF(N441="zákl. přenesená",J441,0)</f>
        <v>0</v>
      </c>
      <c r="BH441" s="208">
        <f>IF(N441="sníž. přenesená",J441,0)</f>
        <v>0</v>
      </c>
      <c r="BI441" s="208">
        <f>IF(N441="nulová",J441,0)</f>
        <v>0</v>
      </c>
      <c r="BJ441" s="16" t="s">
        <v>81</v>
      </c>
      <c r="BK441" s="208">
        <f>ROUND(I441*H441,2)</f>
        <v>0</v>
      </c>
      <c r="BL441" s="16" t="s">
        <v>116</v>
      </c>
      <c r="BM441" s="207" t="s">
        <v>1560</v>
      </c>
    </row>
    <row r="442" s="2" customFormat="1" ht="24.15" customHeight="1">
      <c r="A442" s="37"/>
      <c r="B442" s="38"/>
      <c r="C442" s="209" t="s">
        <v>1561</v>
      </c>
      <c r="D442" s="209" t="s">
        <v>1231</v>
      </c>
      <c r="E442" s="210" t="s">
        <v>1562</v>
      </c>
      <c r="F442" s="211" t="s">
        <v>1563</v>
      </c>
      <c r="G442" s="212" t="s">
        <v>121</v>
      </c>
      <c r="H442" s="213">
        <v>1</v>
      </c>
      <c r="I442" s="214"/>
      <c r="J442" s="215">
        <f>ROUND(I442*H442,2)</f>
        <v>0</v>
      </c>
      <c r="K442" s="211" t="s">
        <v>122</v>
      </c>
      <c r="L442" s="43"/>
      <c r="M442" s="216" t="s">
        <v>21</v>
      </c>
      <c r="N442" s="217" t="s">
        <v>44</v>
      </c>
      <c r="O442" s="83"/>
      <c r="P442" s="205">
        <f>O442*H442</f>
        <v>0</v>
      </c>
      <c r="Q442" s="205">
        <v>0</v>
      </c>
      <c r="R442" s="205">
        <f>Q442*H442</f>
        <v>0</v>
      </c>
      <c r="S442" s="205">
        <v>0</v>
      </c>
      <c r="T442" s="206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07" t="s">
        <v>116</v>
      </c>
      <c r="AT442" s="207" t="s">
        <v>1231</v>
      </c>
      <c r="AU442" s="207" t="s">
        <v>81</v>
      </c>
      <c r="AY442" s="16" t="s">
        <v>117</v>
      </c>
      <c r="BE442" s="208">
        <f>IF(N442="základní",J442,0)</f>
        <v>0</v>
      </c>
      <c r="BF442" s="208">
        <f>IF(N442="snížená",J442,0)</f>
        <v>0</v>
      </c>
      <c r="BG442" s="208">
        <f>IF(N442="zákl. přenesená",J442,0)</f>
        <v>0</v>
      </c>
      <c r="BH442" s="208">
        <f>IF(N442="sníž. přenesená",J442,0)</f>
        <v>0</v>
      </c>
      <c r="BI442" s="208">
        <f>IF(N442="nulová",J442,0)</f>
        <v>0</v>
      </c>
      <c r="BJ442" s="16" t="s">
        <v>81</v>
      </c>
      <c r="BK442" s="208">
        <f>ROUND(I442*H442,2)</f>
        <v>0</v>
      </c>
      <c r="BL442" s="16" t="s">
        <v>116</v>
      </c>
      <c r="BM442" s="207" t="s">
        <v>1564</v>
      </c>
    </row>
    <row r="443" s="2" customFormat="1" ht="24.15" customHeight="1">
      <c r="A443" s="37"/>
      <c r="B443" s="38"/>
      <c r="C443" s="209" t="s">
        <v>1565</v>
      </c>
      <c r="D443" s="209" t="s">
        <v>1231</v>
      </c>
      <c r="E443" s="210" t="s">
        <v>1566</v>
      </c>
      <c r="F443" s="211" t="s">
        <v>1567</v>
      </c>
      <c r="G443" s="212" t="s">
        <v>627</v>
      </c>
      <c r="H443" s="213">
        <v>1</v>
      </c>
      <c r="I443" s="214"/>
      <c r="J443" s="215">
        <f>ROUND(I443*H443,2)</f>
        <v>0</v>
      </c>
      <c r="K443" s="211" t="s">
        <v>122</v>
      </c>
      <c r="L443" s="43"/>
      <c r="M443" s="216" t="s">
        <v>21</v>
      </c>
      <c r="N443" s="217" t="s">
        <v>44</v>
      </c>
      <c r="O443" s="83"/>
      <c r="P443" s="205">
        <f>O443*H443</f>
        <v>0</v>
      </c>
      <c r="Q443" s="205">
        <v>0</v>
      </c>
      <c r="R443" s="205">
        <f>Q443*H443</f>
        <v>0</v>
      </c>
      <c r="S443" s="205">
        <v>0</v>
      </c>
      <c r="T443" s="206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07" t="s">
        <v>116</v>
      </c>
      <c r="AT443" s="207" t="s">
        <v>1231</v>
      </c>
      <c r="AU443" s="207" t="s">
        <v>81</v>
      </c>
      <c r="AY443" s="16" t="s">
        <v>117</v>
      </c>
      <c r="BE443" s="208">
        <f>IF(N443="základní",J443,0)</f>
        <v>0</v>
      </c>
      <c r="BF443" s="208">
        <f>IF(N443="snížená",J443,0)</f>
        <v>0</v>
      </c>
      <c r="BG443" s="208">
        <f>IF(N443="zákl. přenesená",J443,0)</f>
        <v>0</v>
      </c>
      <c r="BH443" s="208">
        <f>IF(N443="sníž. přenesená",J443,0)</f>
        <v>0</v>
      </c>
      <c r="BI443" s="208">
        <f>IF(N443="nulová",J443,0)</f>
        <v>0</v>
      </c>
      <c r="BJ443" s="16" t="s">
        <v>81</v>
      </c>
      <c r="BK443" s="208">
        <f>ROUND(I443*H443,2)</f>
        <v>0</v>
      </c>
      <c r="BL443" s="16" t="s">
        <v>116</v>
      </c>
      <c r="BM443" s="207" t="s">
        <v>1568</v>
      </c>
    </row>
    <row r="444" s="2" customFormat="1" ht="44.25" customHeight="1">
      <c r="A444" s="37"/>
      <c r="B444" s="38"/>
      <c r="C444" s="209" t="s">
        <v>1569</v>
      </c>
      <c r="D444" s="209" t="s">
        <v>1231</v>
      </c>
      <c r="E444" s="210" t="s">
        <v>1570</v>
      </c>
      <c r="F444" s="211" t="s">
        <v>1571</v>
      </c>
      <c r="G444" s="212" t="s">
        <v>627</v>
      </c>
      <c r="H444" s="213">
        <v>1</v>
      </c>
      <c r="I444" s="214"/>
      <c r="J444" s="215">
        <f>ROUND(I444*H444,2)</f>
        <v>0</v>
      </c>
      <c r="K444" s="211" t="s">
        <v>122</v>
      </c>
      <c r="L444" s="43"/>
      <c r="M444" s="216" t="s">
        <v>21</v>
      </c>
      <c r="N444" s="217" t="s">
        <v>44</v>
      </c>
      <c r="O444" s="83"/>
      <c r="P444" s="205">
        <f>O444*H444</f>
        <v>0</v>
      </c>
      <c r="Q444" s="205">
        <v>0</v>
      </c>
      <c r="R444" s="205">
        <f>Q444*H444</f>
        <v>0</v>
      </c>
      <c r="S444" s="205">
        <v>0</v>
      </c>
      <c r="T444" s="206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07" t="s">
        <v>116</v>
      </c>
      <c r="AT444" s="207" t="s">
        <v>1231</v>
      </c>
      <c r="AU444" s="207" t="s">
        <v>81</v>
      </c>
      <c r="AY444" s="16" t="s">
        <v>117</v>
      </c>
      <c r="BE444" s="208">
        <f>IF(N444="základní",J444,0)</f>
        <v>0</v>
      </c>
      <c r="BF444" s="208">
        <f>IF(N444="snížená",J444,0)</f>
        <v>0</v>
      </c>
      <c r="BG444" s="208">
        <f>IF(N444="zákl. přenesená",J444,0)</f>
        <v>0</v>
      </c>
      <c r="BH444" s="208">
        <f>IF(N444="sníž. přenesená",J444,0)</f>
        <v>0</v>
      </c>
      <c r="BI444" s="208">
        <f>IF(N444="nulová",J444,0)</f>
        <v>0</v>
      </c>
      <c r="BJ444" s="16" t="s">
        <v>81</v>
      </c>
      <c r="BK444" s="208">
        <f>ROUND(I444*H444,2)</f>
        <v>0</v>
      </c>
      <c r="BL444" s="16" t="s">
        <v>116</v>
      </c>
      <c r="BM444" s="207" t="s">
        <v>1572</v>
      </c>
    </row>
    <row r="445" s="2" customFormat="1" ht="37.8" customHeight="1">
      <c r="A445" s="37"/>
      <c r="B445" s="38"/>
      <c r="C445" s="209" t="s">
        <v>1573</v>
      </c>
      <c r="D445" s="209" t="s">
        <v>1231</v>
      </c>
      <c r="E445" s="210" t="s">
        <v>1574</v>
      </c>
      <c r="F445" s="211" t="s">
        <v>1575</v>
      </c>
      <c r="G445" s="212" t="s">
        <v>121</v>
      </c>
      <c r="H445" s="213">
        <v>1</v>
      </c>
      <c r="I445" s="214"/>
      <c r="J445" s="215">
        <f>ROUND(I445*H445,2)</f>
        <v>0</v>
      </c>
      <c r="K445" s="211" t="s">
        <v>122</v>
      </c>
      <c r="L445" s="43"/>
      <c r="M445" s="216" t="s">
        <v>21</v>
      </c>
      <c r="N445" s="217" t="s">
        <v>44</v>
      </c>
      <c r="O445" s="83"/>
      <c r="P445" s="205">
        <f>O445*H445</f>
        <v>0</v>
      </c>
      <c r="Q445" s="205">
        <v>0</v>
      </c>
      <c r="R445" s="205">
        <f>Q445*H445</f>
        <v>0</v>
      </c>
      <c r="S445" s="205">
        <v>0</v>
      </c>
      <c r="T445" s="206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07" t="s">
        <v>116</v>
      </c>
      <c r="AT445" s="207" t="s">
        <v>1231</v>
      </c>
      <c r="AU445" s="207" t="s">
        <v>81</v>
      </c>
      <c r="AY445" s="16" t="s">
        <v>117</v>
      </c>
      <c r="BE445" s="208">
        <f>IF(N445="základní",J445,0)</f>
        <v>0</v>
      </c>
      <c r="BF445" s="208">
        <f>IF(N445="snížená",J445,0)</f>
        <v>0</v>
      </c>
      <c r="BG445" s="208">
        <f>IF(N445="zákl. přenesená",J445,0)</f>
        <v>0</v>
      </c>
      <c r="BH445" s="208">
        <f>IF(N445="sníž. přenesená",J445,0)</f>
        <v>0</v>
      </c>
      <c r="BI445" s="208">
        <f>IF(N445="nulová",J445,0)</f>
        <v>0</v>
      </c>
      <c r="BJ445" s="16" t="s">
        <v>81</v>
      </c>
      <c r="BK445" s="208">
        <f>ROUND(I445*H445,2)</f>
        <v>0</v>
      </c>
      <c r="BL445" s="16" t="s">
        <v>116</v>
      </c>
      <c r="BM445" s="207" t="s">
        <v>1576</v>
      </c>
    </row>
    <row r="446" s="2" customFormat="1" ht="16.5" customHeight="1">
      <c r="A446" s="37"/>
      <c r="B446" s="38"/>
      <c r="C446" s="209" t="s">
        <v>1577</v>
      </c>
      <c r="D446" s="209" t="s">
        <v>1231</v>
      </c>
      <c r="E446" s="210" t="s">
        <v>1578</v>
      </c>
      <c r="F446" s="211" t="s">
        <v>1579</v>
      </c>
      <c r="G446" s="212" t="s">
        <v>627</v>
      </c>
      <c r="H446" s="213">
        <v>1</v>
      </c>
      <c r="I446" s="214"/>
      <c r="J446" s="215">
        <f>ROUND(I446*H446,2)</f>
        <v>0</v>
      </c>
      <c r="K446" s="211" t="s">
        <v>122</v>
      </c>
      <c r="L446" s="43"/>
      <c r="M446" s="216" t="s">
        <v>21</v>
      </c>
      <c r="N446" s="217" t="s">
        <v>44</v>
      </c>
      <c r="O446" s="83"/>
      <c r="P446" s="205">
        <f>O446*H446</f>
        <v>0</v>
      </c>
      <c r="Q446" s="205">
        <v>0</v>
      </c>
      <c r="R446" s="205">
        <f>Q446*H446</f>
        <v>0</v>
      </c>
      <c r="S446" s="205">
        <v>0</v>
      </c>
      <c r="T446" s="206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07" t="s">
        <v>116</v>
      </c>
      <c r="AT446" s="207" t="s">
        <v>1231</v>
      </c>
      <c r="AU446" s="207" t="s">
        <v>81</v>
      </c>
      <c r="AY446" s="16" t="s">
        <v>117</v>
      </c>
      <c r="BE446" s="208">
        <f>IF(N446="základní",J446,0)</f>
        <v>0</v>
      </c>
      <c r="BF446" s="208">
        <f>IF(N446="snížená",J446,0)</f>
        <v>0</v>
      </c>
      <c r="BG446" s="208">
        <f>IF(N446="zákl. přenesená",J446,0)</f>
        <v>0</v>
      </c>
      <c r="BH446" s="208">
        <f>IF(N446="sníž. přenesená",J446,0)</f>
        <v>0</v>
      </c>
      <c r="BI446" s="208">
        <f>IF(N446="nulová",J446,0)</f>
        <v>0</v>
      </c>
      <c r="BJ446" s="16" t="s">
        <v>81</v>
      </c>
      <c r="BK446" s="208">
        <f>ROUND(I446*H446,2)</f>
        <v>0</v>
      </c>
      <c r="BL446" s="16" t="s">
        <v>116</v>
      </c>
      <c r="BM446" s="207" t="s">
        <v>1580</v>
      </c>
    </row>
    <row r="447" s="2" customFormat="1" ht="16.5" customHeight="1">
      <c r="A447" s="37"/>
      <c r="B447" s="38"/>
      <c r="C447" s="209" t="s">
        <v>1581</v>
      </c>
      <c r="D447" s="209" t="s">
        <v>1231</v>
      </c>
      <c r="E447" s="210" t="s">
        <v>1582</v>
      </c>
      <c r="F447" s="211" t="s">
        <v>1583</v>
      </c>
      <c r="G447" s="212" t="s">
        <v>627</v>
      </c>
      <c r="H447" s="213">
        <v>1</v>
      </c>
      <c r="I447" s="214"/>
      <c r="J447" s="215">
        <f>ROUND(I447*H447,2)</f>
        <v>0</v>
      </c>
      <c r="K447" s="211" t="s">
        <v>122</v>
      </c>
      <c r="L447" s="43"/>
      <c r="M447" s="216" t="s">
        <v>21</v>
      </c>
      <c r="N447" s="217" t="s">
        <v>44</v>
      </c>
      <c r="O447" s="83"/>
      <c r="P447" s="205">
        <f>O447*H447</f>
        <v>0</v>
      </c>
      <c r="Q447" s="205">
        <v>0</v>
      </c>
      <c r="R447" s="205">
        <f>Q447*H447</f>
        <v>0</v>
      </c>
      <c r="S447" s="205">
        <v>0</v>
      </c>
      <c r="T447" s="206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07" t="s">
        <v>116</v>
      </c>
      <c r="AT447" s="207" t="s">
        <v>1231</v>
      </c>
      <c r="AU447" s="207" t="s">
        <v>81</v>
      </c>
      <c r="AY447" s="16" t="s">
        <v>117</v>
      </c>
      <c r="BE447" s="208">
        <f>IF(N447="základní",J447,0)</f>
        <v>0</v>
      </c>
      <c r="BF447" s="208">
        <f>IF(N447="snížená",J447,0)</f>
        <v>0</v>
      </c>
      <c r="BG447" s="208">
        <f>IF(N447="zákl. přenesená",J447,0)</f>
        <v>0</v>
      </c>
      <c r="BH447" s="208">
        <f>IF(N447="sníž. přenesená",J447,0)</f>
        <v>0</v>
      </c>
      <c r="BI447" s="208">
        <f>IF(N447="nulová",J447,0)</f>
        <v>0</v>
      </c>
      <c r="BJ447" s="16" t="s">
        <v>81</v>
      </c>
      <c r="BK447" s="208">
        <f>ROUND(I447*H447,2)</f>
        <v>0</v>
      </c>
      <c r="BL447" s="16" t="s">
        <v>116</v>
      </c>
      <c r="BM447" s="207" t="s">
        <v>1584</v>
      </c>
    </row>
    <row r="448" s="2" customFormat="1" ht="21.75" customHeight="1">
      <c r="A448" s="37"/>
      <c r="B448" s="38"/>
      <c r="C448" s="209" t="s">
        <v>1585</v>
      </c>
      <c r="D448" s="209" t="s">
        <v>1231</v>
      </c>
      <c r="E448" s="210" t="s">
        <v>1586</v>
      </c>
      <c r="F448" s="211" t="s">
        <v>1587</v>
      </c>
      <c r="G448" s="212" t="s">
        <v>627</v>
      </c>
      <c r="H448" s="213">
        <v>1</v>
      </c>
      <c r="I448" s="214"/>
      <c r="J448" s="215">
        <f>ROUND(I448*H448,2)</f>
        <v>0</v>
      </c>
      <c r="K448" s="211" t="s">
        <v>122</v>
      </c>
      <c r="L448" s="43"/>
      <c r="M448" s="216" t="s">
        <v>21</v>
      </c>
      <c r="N448" s="217" t="s">
        <v>44</v>
      </c>
      <c r="O448" s="83"/>
      <c r="P448" s="205">
        <f>O448*H448</f>
        <v>0</v>
      </c>
      <c r="Q448" s="205">
        <v>0</v>
      </c>
      <c r="R448" s="205">
        <f>Q448*H448</f>
        <v>0</v>
      </c>
      <c r="S448" s="205">
        <v>0</v>
      </c>
      <c r="T448" s="206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07" t="s">
        <v>116</v>
      </c>
      <c r="AT448" s="207" t="s">
        <v>1231</v>
      </c>
      <c r="AU448" s="207" t="s">
        <v>81</v>
      </c>
      <c r="AY448" s="16" t="s">
        <v>117</v>
      </c>
      <c r="BE448" s="208">
        <f>IF(N448="základní",J448,0)</f>
        <v>0</v>
      </c>
      <c r="BF448" s="208">
        <f>IF(N448="snížená",J448,0)</f>
        <v>0</v>
      </c>
      <c r="BG448" s="208">
        <f>IF(N448="zákl. přenesená",J448,0)</f>
        <v>0</v>
      </c>
      <c r="BH448" s="208">
        <f>IF(N448="sníž. přenesená",J448,0)</f>
        <v>0</v>
      </c>
      <c r="BI448" s="208">
        <f>IF(N448="nulová",J448,0)</f>
        <v>0</v>
      </c>
      <c r="BJ448" s="16" t="s">
        <v>81</v>
      </c>
      <c r="BK448" s="208">
        <f>ROUND(I448*H448,2)</f>
        <v>0</v>
      </c>
      <c r="BL448" s="16" t="s">
        <v>116</v>
      </c>
      <c r="BM448" s="207" t="s">
        <v>1588</v>
      </c>
    </row>
    <row r="449" s="2" customFormat="1" ht="16.5" customHeight="1">
      <c r="A449" s="37"/>
      <c r="B449" s="38"/>
      <c r="C449" s="209" t="s">
        <v>1589</v>
      </c>
      <c r="D449" s="209" t="s">
        <v>1231</v>
      </c>
      <c r="E449" s="210" t="s">
        <v>1590</v>
      </c>
      <c r="F449" s="211" t="s">
        <v>1591</v>
      </c>
      <c r="G449" s="212" t="s">
        <v>627</v>
      </c>
      <c r="H449" s="213">
        <v>1</v>
      </c>
      <c r="I449" s="214"/>
      <c r="J449" s="215">
        <f>ROUND(I449*H449,2)</f>
        <v>0</v>
      </c>
      <c r="K449" s="211" t="s">
        <v>122</v>
      </c>
      <c r="L449" s="43"/>
      <c r="M449" s="216" t="s">
        <v>21</v>
      </c>
      <c r="N449" s="217" t="s">
        <v>44</v>
      </c>
      <c r="O449" s="83"/>
      <c r="P449" s="205">
        <f>O449*H449</f>
        <v>0</v>
      </c>
      <c r="Q449" s="205">
        <v>0</v>
      </c>
      <c r="R449" s="205">
        <f>Q449*H449</f>
        <v>0</v>
      </c>
      <c r="S449" s="205">
        <v>0</v>
      </c>
      <c r="T449" s="206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07" t="s">
        <v>116</v>
      </c>
      <c r="AT449" s="207" t="s">
        <v>1231</v>
      </c>
      <c r="AU449" s="207" t="s">
        <v>81</v>
      </c>
      <c r="AY449" s="16" t="s">
        <v>117</v>
      </c>
      <c r="BE449" s="208">
        <f>IF(N449="základní",J449,0)</f>
        <v>0</v>
      </c>
      <c r="BF449" s="208">
        <f>IF(N449="snížená",J449,0)</f>
        <v>0</v>
      </c>
      <c r="BG449" s="208">
        <f>IF(N449="zákl. přenesená",J449,0)</f>
        <v>0</v>
      </c>
      <c r="BH449" s="208">
        <f>IF(N449="sníž. přenesená",J449,0)</f>
        <v>0</v>
      </c>
      <c r="BI449" s="208">
        <f>IF(N449="nulová",J449,0)</f>
        <v>0</v>
      </c>
      <c r="BJ449" s="16" t="s">
        <v>81</v>
      </c>
      <c r="BK449" s="208">
        <f>ROUND(I449*H449,2)</f>
        <v>0</v>
      </c>
      <c r="BL449" s="16" t="s">
        <v>116</v>
      </c>
      <c r="BM449" s="207" t="s">
        <v>1592</v>
      </c>
    </row>
    <row r="450" s="2" customFormat="1" ht="24.15" customHeight="1">
      <c r="A450" s="37"/>
      <c r="B450" s="38"/>
      <c r="C450" s="209" t="s">
        <v>1593</v>
      </c>
      <c r="D450" s="209" t="s">
        <v>1231</v>
      </c>
      <c r="E450" s="210" t="s">
        <v>1594</v>
      </c>
      <c r="F450" s="211" t="s">
        <v>1595</v>
      </c>
      <c r="G450" s="212" t="s">
        <v>627</v>
      </c>
      <c r="H450" s="213">
        <v>1</v>
      </c>
      <c r="I450" s="214"/>
      <c r="J450" s="215">
        <f>ROUND(I450*H450,2)</f>
        <v>0</v>
      </c>
      <c r="K450" s="211" t="s">
        <v>122</v>
      </c>
      <c r="L450" s="43"/>
      <c r="M450" s="216" t="s">
        <v>21</v>
      </c>
      <c r="N450" s="217" t="s">
        <v>44</v>
      </c>
      <c r="O450" s="83"/>
      <c r="P450" s="205">
        <f>O450*H450</f>
        <v>0</v>
      </c>
      <c r="Q450" s="205">
        <v>0</v>
      </c>
      <c r="R450" s="205">
        <f>Q450*H450</f>
        <v>0</v>
      </c>
      <c r="S450" s="205">
        <v>0</v>
      </c>
      <c r="T450" s="206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07" t="s">
        <v>116</v>
      </c>
      <c r="AT450" s="207" t="s">
        <v>1231</v>
      </c>
      <c r="AU450" s="207" t="s">
        <v>81</v>
      </c>
      <c r="AY450" s="16" t="s">
        <v>117</v>
      </c>
      <c r="BE450" s="208">
        <f>IF(N450="základní",J450,0)</f>
        <v>0</v>
      </c>
      <c r="BF450" s="208">
        <f>IF(N450="snížená",J450,0)</f>
        <v>0</v>
      </c>
      <c r="BG450" s="208">
        <f>IF(N450="zákl. přenesená",J450,0)</f>
        <v>0</v>
      </c>
      <c r="BH450" s="208">
        <f>IF(N450="sníž. přenesená",J450,0)</f>
        <v>0</v>
      </c>
      <c r="BI450" s="208">
        <f>IF(N450="nulová",J450,0)</f>
        <v>0</v>
      </c>
      <c r="BJ450" s="16" t="s">
        <v>81</v>
      </c>
      <c r="BK450" s="208">
        <f>ROUND(I450*H450,2)</f>
        <v>0</v>
      </c>
      <c r="BL450" s="16" t="s">
        <v>116</v>
      </c>
      <c r="BM450" s="207" t="s">
        <v>1596</v>
      </c>
    </row>
    <row r="451" s="2" customFormat="1" ht="78" customHeight="1">
      <c r="A451" s="37"/>
      <c r="B451" s="38"/>
      <c r="C451" s="209" t="s">
        <v>1597</v>
      </c>
      <c r="D451" s="209" t="s">
        <v>1231</v>
      </c>
      <c r="E451" s="210" t="s">
        <v>1598</v>
      </c>
      <c r="F451" s="211" t="s">
        <v>1599</v>
      </c>
      <c r="G451" s="212" t="s">
        <v>121</v>
      </c>
      <c r="H451" s="213">
        <v>1</v>
      </c>
      <c r="I451" s="214"/>
      <c r="J451" s="215">
        <f>ROUND(I451*H451,2)</f>
        <v>0</v>
      </c>
      <c r="K451" s="211" t="s">
        <v>122</v>
      </c>
      <c r="L451" s="43"/>
      <c r="M451" s="216" t="s">
        <v>21</v>
      </c>
      <c r="N451" s="217" t="s">
        <v>44</v>
      </c>
      <c r="O451" s="83"/>
      <c r="P451" s="205">
        <f>O451*H451</f>
        <v>0</v>
      </c>
      <c r="Q451" s="205">
        <v>0</v>
      </c>
      <c r="R451" s="205">
        <f>Q451*H451</f>
        <v>0</v>
      </c>
      <c r="S451" s="205">
        <v>0</v>
      </c>
      <c r="T451" s="206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07" t="s">
        <v>116</v>
      </c>
      <c r="AT451" s="207" t="s">
        <v>1231</v>
      </c>
      <c r="AU451" s="207" t="s">
        <v>81</v>
      </c>
      <c r="AY451" s="16" t="s">
        <v>117</v>
      </c>
      <c r="BE451" s="208">
        <f>IF(N451="základní",J451,0)</f>
        <v>0</v>
      </c>
      <c r="BF451" s="208">
        <f>IF(N451="snížená",J451,0)</f>
        <v>0</v>
      </c>
      <c r="BG451" s="208">
        <f>IF(N451="zákl. přenesená",J451,0)</f>
        <v>0</v>
      </c>
      <c r="BH451" s="208">
        <f>IF(N451="sníž. přenesená",J451,0)</f>
        <v>0</v>
      </c>
      <c r="BI451" s="208">
        <f>IF(N451="nulová",J451,0)</f>
        <v>0</v>
      </c>
      <c r="BJ451" s="16" t="s">
        <v>81</v>
      </c>
      <c r="BK451" s="208">
        <f>ROUND(I451*H451,2)</f>
        <v>0</v>
      </c>
      <c r="BL451" s="16" t="s">
        <v>116</v>
      </c>
      <c r="BM451" s="207" t="s">
        <v>1600</v>
      </c>
    </row>
    <row r="452" s="2" customFormat="1" ht="16.5" customHeight="1">
      <c r="A452" s="37"/>
      <c r="B452" s="38"/>
      <c r="C452" s="209" t="s">
        <v>1601</v>
      </c>
      <c r="D452" s="209" t="s">
        <v>1231</v>
      </c>
      <c r="E452" s="210" t="s">
        <v>1602</v>
      </c>
      <c r="F452" s="211" t="s">
        <v>1603</v>
      </c>
      <c r="G452" s="212" t="s">
        <v>121</v>
      </c>
      <c r="H452" s="213">
        <v>1</v>
      </c>
      <c r="I452" s="214"/>
      <c r="J452" s="215">
        <f>ROUND(I452*H452,2)</f>
        <v>0</v>
      </c>
      <c r="K452" s="211" t="s">
        <v>122</v>
      </c>
      <c r="L452" s="43"/>
      <c r="M452" s="216" t="s">
        <v>21</v>
      </c>
      <c r="N452" s="217" t="s">
        <v>44</v>
      </c>
      <c r="O452" s="83"/>
      <c r="P452" s="205">
        <f>O452*H452</f>
        <v>0</v>
      </c>
      <c r="Q452" s="205">
        <v>0</v>
      </c>
      <c r="R452" s="205">
        <f>Q452*H452</f>
        <v>0</v>
      </c>
      <c r="S452" s="205">
        <v>0</v>
      </c>
      <c r="T452" s="206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07" t="s">
        <v>116</v>
      </c>
      <c r="AT452" s="207" t="s">
        <v>1231</v>
      </c>
      <c r="AU452" s="207" t="s">
        <v>81</v>
      </c>
      <c r="AY452" s="16" t="s">
        <v>117</v>
      </c>
      <c r="BE452" s="208">
        <f>IF(N452="základní",J452,0)</f>
        <v>0</v>
      </c>
      <c r="BF452" s="208">
        <f>IF(N452="snížená",J452,0)</f>
        <v>0</v>
      </c>
      <c r="BG452" s="208">
        <f>IF(N452="zákl. přenesená",J452,0)</f>
        <v>0</v>
      </c>
      <c r="BH452" s="208">
        <f>IF(N452="sníž. přenesená",J452,0)</f>
        <v>0</v>
      </c>
      <c r="BI452" s="208">
        <f>IF(N452="nulová",J452,0)</f>
        <v>0</v>
      </c>
      <c r="BJ452" s="16" t="s">
        <v>81</v>
      </c>
      <c r="BK452" s="208">
        <f>ROUND(I452*H452,2)</f>
        <v>0</v>
      </c>
      <c r="BL452" s="16" t="s">
        <v>116</v>
      </c>
      <c r="BM452" s="207" t="s">
        <v>1604</v>
      </c>
    </row>
    <row r="453" s="2" customFormat="1" ht="16.5" customHeight="1">
      <c r="A453" s="37"/>
      <c r="B453" s="38"/>
      <c r="C453" s="209" t="s">
        <v>1605</v>
      </c>
      <c r="D453" s="209" t="s">
        <v>1231</v>
      </c>
      <c r="E453" s="210" t="s">
        <v>1606</v>
      </c>
      <c r="F453" s="211" t="s">
        <v>1607</v>
      </c>
      <c r="G453" s="212" t="s">
        <v>121</v>
      </c>
      <c r="H453" s="213">
        <v>1</v>
      </c>
      <c r="I453" s="214"/>
      <c r="J453" s="215">
        <f>ROUND(I453*H453,2)</f>
        <v>0</v>
      </c>
      <c r="K453" s="211" t="s">
        <v>122</v>
      </c>
      <c r="L453" s="43"/>
      <c r="M453" s="216" t="s">
        <v>21</v>
      </c>
      <c r="N453" s="217" t="s">
        <v>44</v>
      </c>
      <c r="O453" s="83"/>
      <c r="P453" s="205">
        <f>O453*H453</f>
        <v>0</v>
      </c>
      <c r="Q453" s="205">
        <v>0</v>
      </c>
      <c r="R453" s="205">
        <f>Q453*H453</f>
        <v>0</v>
      </c>
      <c r="S453" s="205">
        <v>0</v>
      </c>
      <c r="T453" s="206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07" t="s">
        <v>116</v>
      </c>
      <c r="AT453" s="207" t="s">
        <v>1231</v>
      </c>
      <c r="AU453" s="207" t="s">
        <v>81</v>
      </c>
      <c r="AY453" s="16" t="s">
        <v>117</v>
      </c>
      <c r="BE453" s="208">
        <f>IF(N453="základní",J453,0)</f>
        <v>0</v>
      </c>
      <c r="BF453" s="208">
        <f>IF(N453="snížená",J453,0)</f>
        <v>0</v>
      </c>
      <c r="BG453" s="208">
        <f>IF(N453="zákl. přenesená",J453,0)</f>
        <v>0</v>
      </c>
      <c r="BH453" s="208">
        <f>IF(N453="sníž. přenesená",J453,0)</f>
        <v>0</v>
      </c>
      <c r="BI453" s="208">
        <f>IF(N453="nulová",J453,0)</f>
        <v>0</v>
      </c>
      <c r="BJ453" s="16" t="s">
        <v>81</v>
      </c>
      <c r="BK453" s="208">
        <f>ROUND(I453*H453,2)</f>
        <v>0</v>
      </c>
      <c r="BL453" s="16" t="s">
        <v>116</v>
      </c>
      <c r="BM453" s="207" t="s">
        <v>1608</v>
      </c>
    </row>
    <row r="454" s="2" customFormat="1" ht="55.5" customHeight="1">
      <c r="A454" s="37"/>
      <c r="B454" s="38"/>
      <c r="C454" s="209" t="s">
        <v>1609</v>
      </c>
      <c r="D454" s="209" t="s">
        <v>1231</v>
      </c>
      <c r="E454" s="210" t="s">
        <v>1610</v>
      </c>
      <c r="F454" s="211" t="s">
        <v>1611</v>
      </c>
      <c r="G454" s="212" t="s">
        <v>121</v>
      </c>
      <c r="H454" s="213">
        <v>1</v>
      </c>
      <c r="I454" s="214"/>
      <c r="J454" s="215">
        <f>ROUND(I454*H454,2)</f>
        <v>0</v>
      </c>
      <c r="K454" s="211" t="s">
        <v>122</v>
      </c>
      <c r="L454" s="43"/>
      <c r="M454" s="216" t="s">
        <v>21</v>
      </c>
      <c r="N454" s="217" t="s">
        <v>44</v>
      </c>
      <c r="O454" s="83"/>
      <c r="P454" s="205">
        <f>O454*H454</f>
        <v>0</v>
      </c>
      <c r="Q454" s="205">
        <v>0</v>
      </c>
      <c r="R454" s="205">
        <f>Q454*H454</f>
        <v>0</v>
      </c>
      <c r="S454" s="205">
        <v>0</v>
      </c>
      <c r="T454" s="206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07" t="s">
        <v>116</v>
      </c>
      <c r="AT454" s="207" t="s">
        <v>1231</v>
      </c>
      <c r="AU454" s="207" t="s">
        <v>81</v>
      </c>
      <c r="AY454" s="16" t="s">
        <v>117</v>
      </c>
      <c r="BE454" s="208">
        <f>IF(N454="základní",J454,0)</f>
        <v>0</v>
      </c>
      <c r="BF454" s="208">
        <f>IF(N454="snížená",J454,0)</f>
        <v>0</v>
      </c>
      <c r="BG454" s="208">
        <f>IF(N454="zákl. přenesená",J454,0)</f>
        <v>0</v>
      </c>
      <c r="BH454" s="208">
        <f>IF(N454="sníž. přenesená",J454,0)</f>
        <v>0</v>
      </c>
      <c r="BI454" s="208">
        <f>IF(N454="nulová",J454,0)</f>
        <v>0</v>
      </c>
      <c r="BJ454" s="16" t="s">
        <v>81</v>
      </c>
      <c r="BK454" s="208">
        <f>ROUND(I454*H454,2)</f>
        <v>0</v>
      </c>
      <c r="BL454" s="16" t="s">
        <v>116</v>
      </c>
      <c r="BM454" s="207" t="s">
        <v>1612</v>
      </c>
    </row>
    <row r="455" s="2" customFormat="1" ht="49.05" customHeight="1">
      <c r="A455" s="37"/>
      <c r="B455" s="38"/>
      <c r="C455" s="209" t="s">
        <v>1613</v>
      </c>
      <c r="D455" s="209" t="s">
        <v>1231</v>
      </c>
      <c r="E455" s="210" t="s">
        <v>1614</v>
      </c>
      <c r="F455" s="211" t="s">
        <v>1615</v>
      </c>
      <c r="G455" s="212" t="s">
        <v>121</v>
      </c>
      <c r="H455" s="213">
        <v>1</v>
      </c>
      <c r="I455" s="214"/>
      <c r="J455" s="215">
        <f>ROUND(I455*H455,2)</f>
        <v>0</v>
      </c>
      <c r="K455" s="211" t="s">
        <v>122</v>
      </c>
      <c r="L455" s="43"/>
      <c r="M455" s="216" t="s">
        <v>21</v>
      </c>
      <c r="N455" s="217" t="s">
        <v>44</v>
      </c>
      <c r="O455" s="83"/>
      <c r="P455" s="205">
        <f>O455*H455</f>
        <v>0</v>
      </c>
      <c r="Q455" s="205">
        <v>0</v>
      </c>
      <c r="R455" s="205">
        <f>Q455*H455</f>
        <v>0</v>
      </c>
      <c r="S455" s="205">
        <v>0</v>
      </c>
      <c r="T455" s="206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07" t="s">
        <v>116</v>
      </c>
      <c r="AT455" s="207" t="s">
        <v>1231</v>
      </c>
      <c r="AU455" s="207" t="s">
        <v>81</v>
      </c>
      <c r="AY455" s="16" t="s">
        <v>117</v>
      </c>
      <c r="BE455" s="208">
        <f>IF(N455="základní",J455,0)</f>
        <v>0</v>
      </c>
      <c r="BF455" s="208">
        <f>IF(N455="snížená",J455,0)</f>
        <v>0</v>
      </c>
      <c r="BG455" s="208">
        <f>IF(N455="zákl. přenesená",J455,0)</f>
        <v>0</v>
      </c>
      <c r="BH455" s="208">
        <f>IF(N455="sníž. přenesená",J455,0)</f>
        <v>0</v>
      </c>
      <c r="BI455" s="208">
        <f>IF(N455="nulová",J455,0)</f>
        <v>0</v>
      </c>
      <c r="BJ455" s="16" t="s">
        <v>81</v>
      </c>
      <c r="BK455" s="208">
        <f>ROUND(I455*H455,2)</f>
        <v>0</v>
      </c>
      <c r="BL455" s="16" t="s">
        <v>116</v>
      </c>
      <c r="BM455" s="207" t="s">
        <v>1616</v>
      </c>
    </row>
    <row r="456" s="2" customFormat="1" ht="49.05" customHeight="1">
      <c r="A456" s="37"/>
      <c r="B456" s="38"/>
      <c r="C456" s="209" t="s">
        <v>1617</v>
      </c>
      <c r="D456" s="209" t="s">
        <v>1231</v>
      </c>
      <c r="E456" s="210" t="s">
        <v>1618</v>
      </c>
      <c r="F456" s="211" t="s">
        <v>1619</v>
      </c>
      <c r="G456" s="212" t="s">
        <v>121</v>
      </c>
      <c r="H456" s="213">
        <v>1</v>
      </c>
      <c r="I456" s="214"/>
      <c r="J456" s="215">
        <f>ROUND(I456*H456,2)</f>
        <v>0</v>
      </c>
      <c r="K456" s="211" t="s">
        <v>122</v>
      </c>
      <c r="L456" s="43"/>
      <c r="M456" s="216" t="s">
        <v>21</v>
      </c>
      <c r="N456" s="217" t="s">
        <v>44</v>
      </c>
      <c r="O456" s="83"/>
      <c r="P456" s="205">
        <f>O456*H456</f>
        <v>0</v>
      </c>
      <c r="Q456" s="205">
        <v>0</v>
      </c>
      <c r="R456" s="205">
        <f>Q456*H456</f>
        <v>0</v>
      </c>
      <c r="S456" s="205">
        <v>0</v>
      </c>
      <c r="T456" s="206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07" t="s">
        <v>116</v>
      </c>
      <c r="AT456" s="207" t="s">
        <v>1231</v>
      </c>
      <c r="AU456" s="207" t="s">
        <v>81</v>
      </c>
      <c r="AY456" s="16" t="s">
        <v>117</v>
      </c>
      <c r="BE456" s="208">
        <f>IF(N456="základní",J456,0)</f>
        <v>0</v>
      </c>
      <c r="BF456" s="208">
        <f>IF(N456="snížená",J456,0)</f>
        <v>0</v>
      </c>
      <c r="BG456" s="208">
        <f>IF(N456="zákl. přenesená",J456,0)</f>
        <v>0</v>
      </c>
      <c r="BH456" s="208">
        <f>IF(N456="sníž. přenesená",J456,0)</f>
        <v>0</v>
      </c>
      <c r="BI456" s="208">
        <f>IF(N456="nulová",J456,0)</f>
        <v>0</v>
      </c>
      <c r="BJ456" s="16" t="s">
        <v>81</v>
      </c>
      <c r="BK456" s="208">
        <f>ROUND(I456*H456,2)</f>
        <v>0</v>
      </c>
      <c r="BL456" s="16" t="s">
        <v>116</v>
      </c>
      <c r="BM456" s="207" t="s">
        <v>1620</v>
      </c>
    </row>
    <row r="457" s="2" customFormat="1" ht="49.05" customHeight="1">
      <c r="A457" s="37"/>
      <c r="B457" s="38"/>
      <c r="C457" s="209" t="s">
        <v>1621</v>
      </c>
      <c r="D457" s="209" t="s">
        <v>1231</v>
      </c>
      <c r="E457" s="210" t="s">
        <v>1622</v>
      </c>
      <c r="F457" s="211" t="s">
        <v>1623</v>
      </c>
      <c r="G457" s="212" t="s">
        <v>121</v>
      </c>
      <c r="H457" s="213">
        <v>1</v>
      </c>
      <c r="I457" s="214"/>
      <c r="J457" s="215">
        <f>ROUND(I457*H457,2)</f>
        <v>0</v>
      </c>
      <c r="K457" s="211" t="s">
        <v>122</v>
      </c>
      <c r="L457" s="43"/>
      <c r="M457" s="216" t="s">
        <v>21</v>
      </c>
      <c r="N457" s="217" t="s">
        <v>44</v>
      </c>
      <c r="O457" s="83"/>
      <c r="P457" s="205">
        <f>O457*H457</f>
        <v>0</v>
      </c>
      <c r="Q457" s="205">
        <v>0</v>
      </c>
      <c r="R457" s="205">
        <f>Q457*H457</f>
        <v>0</v>
      </c>
      <c r="S457" s="205">
        <v>0</v>
      </c>
      <c r="T457" s="206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07" t="s">
        <v>116</v>
      </c>
      <c r="AT457" s="207" t="s">
        <v>1231</v>
      </c>
      <c r="AU457" s="207" t="s">
        <v>81</v>
      </c>
      <c r="AY457" s="16" t="s">
        <v>117</v>
      </c>
      <c r="BE457" s="208">
        <f>IF(N457="základní",J457,0)</f>
        <v>0</v>
      </c>
      <c r="BF457" s="208">
        <f>IF(N457="snížená",J457,0)</f>
        <v>0</v>
      </c>
      <c r="BG457" s="208">
        <f>IF(N457="zákl. přenesená",J457,0)</f>
        <v>0</v>
      </c>
      <c r="BH457" s="208">
        <f>IF(N457="sníž. přenesená",J457,0)</f>
        <v>0</v>
      </c>
      <c r="BI457" s="208">
        <f>IF(N457="nulová",J457,0)</f>
        <v>0</v>
      </c>
      <c r="BJ457" s="16" t="s">
        <v>81</v>
      </c>
      <c r="BK457" s="208">
        <f>ROUND(I457*H457,2)</f>
        <v>0</v>
      </c>
      <c r="BL457" s="16" t="s">
        <v>116</v>
      </c>
      <c r="BM457" s="207" t="s">
        <v>1624</v>
      </c>
    </row>
    <row r="458" s="2" customFormat="1" ht="62.7" customHeight="1">
      <c r="A458" s="37"/>
      <c r="B458" s="38"/>
      <c r="C458" s="209" t="s">
        <v>1625</v>
      </c>
      <c r="D458" s="209" t="s">
        <v>1231</v>
      </c>
      <c r="E458" s="210" t="s">
        <v>1626</v>
      </c>
      <c r="F458" s="211" t="s">
        <v>1627</v>
      </c>
      <c r="G458" s="212" t="s">
        <v>627</v>
      </c>
      <c r="H458" s="213">
        <v>1</v>
      </c>
      <c r="I458" s="214"/>
      <c r="J458" s="215">
        <f>ROUND(I458*H458,2)</f>
        <v>0</v>
      </c>
      <c r="K458" s="211" t="s">
        <v>122</v>
      </c>
      <c r="L458" s="43"/>
      <c r="M458" s="216" t="s">
        <v>21</v>
      </c>
      <c r="N458" s="217" t="s">
        <v>44</v>
      </c>
      <c r="O458" s="83"/>
      <c r="P458" s="205">
        <f>O458*H458</f>
        <v>0</v>
      </c>
      <c r="Q458" s="205">
        <v>0</v>
      </c>
      <c r="R458" s="205">
        <f>Q458*H458</f>
        <v>0</v>
      </c>
      <c r="S458" s="205">
        <v>0</v>
      </c>
      <c r="T458" s="206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07" t="s">
        <v>116</v>
      </c>
      <c r="AT458" s="207" t="s">
        <v>1231</v>
      </c>
      <c r="AU458" s="207" t="s">
        <v>81</v>
      </c>
      <c r="AY458" s="16" t="s">
        <v>117</v>
      </c>
      <c r="BE458" s="208">
        <f>IF(N458="základní",J458,0)</f>
        <v>0</v>
      </c>
      <c r="BF458" s="208">
        <f>IF(N458="snížená",J458,0)</f>
        <v>0</v>
      </c>
      <c r="BG458" s="208">
        <f>IF(N458="zákl. přenesená",J458,0)</f>
        <v>0</v>
      </c>
      <c r="BH458" s="208">
        <f>IF(N458="sníž. přenesená",J458,0)</f>
        <v>0</v>
      </c>
      <c r="BI458" s="208">
        <f>IF(N458="nulová",J458,0)</f>
        <v>0</v>
      </c>
      <c r="BJ458" s="16" t="s">
        <v>81</v>
      </c>
      <c r="BK458" s="208">
        <f>ROUND(I458*H458,2)</f>
        <v>0</v>
      </c>
      <c r="BL458" s="16" t="s">
        <v>116</v>
      </c>
      <c r="BM458" s="207" t="s">
        <v>1628</v>
      </c>
    </row>
    <row r="459" s="2" customFormat="1" ht="55.5" customHeight="1">
      <c r="A459" s="37"/>
      <c r="B459" s="38"/>
      <c r="C459" s="209" t="s">
        <v>1629</v>
      </c>
      <c r="D459" s="209" t="s">
        <v>1231</v>
      </c>
      <c r="E459" s="210" t="s">
        <v>1630</v>
      </c>
      <c r="F459" s="211" t="s">
        <v>1631</v>
      </c>
      <c r="G459" s="212" t="s">
        <v>627</v>
      </c>
      <c r="H459" s="213">
        <v>1</v>
      </c>
      <c r="I459" s="214"/>
      <c r="J459" s="215">
        <f>ROUND(I459*H459,2)</f>
        <v>0</v>
      </c>
      <c r="K459" s="211" t="s">
        <v>122</v>
      </c>
      <c r="L459" s="43"/>
      <c r="M459" s="216" t="s">
        <v>21</v>
      </c>
      <c r="N459" s="217" t="s">
        <v>44</v>
      </c>
      <c r="O459" s="83"/>
      <c r="P459" s="205">
        <f>O459*H459</f>
        <v>0</v>
      </c>
      <c r="Q459" s="205">
        <v>0</v>
      </c>
      <c r="R459" s="205">
        <f>Q459*H459</f>
        <v>0</v>
      </c>
      <c r="S459" s="205">
        <v>0</v>
      </c>
      <c r="T459" s="206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07" t="s">
        <v>116</v>
      </c>
      <c r="AT459" s="207" t="s">
        <v>1231</v>
      </c>
      <c r="AU459" s="207" t="s">
        <v>81</v>
      </c>
      <c r="AY459" s="16" t="s">
        <v>117</v>
      </c>
      <c r="BE459" s="208">
        <f>IF(N459="základní",J459,0)</f>
        <v>0</v>
      </c>
      <c r="BF459" s="208">
        <f>IF(N459="snížená",J459,0)</f>
        <v>0</v>
      </c>
      <c r="BG459" s="208">
        <f>IF(N459="zákl. přenesená",J459,0)</f>
        <v>0</v>
      </c>
      <c r="BH459" s="208">
        <f>IF(N459="sníž. přenesená",J459,0)</f>
        <v>0</v>
      </c>
      <c r="BI459" s="208">
        <f>IF(N459="nulová",J459,0)</f>
        <v>0</v>
      </c>
      <c r="BJ459" s="16" t="s">
        <v>81</v>
      </c>
      <c r="BK459" s="208">
        <f>ROUND(I459*H459,2)</f>
        <v>0</v>
      </c>
      <c r="BL459" s="16" t="s">
        <v>116</v>
      </c>
      <c r="BM459" s="207" t="s">
        <v>1632</v>
      </c>
    </row>
    <row r="460" s="2" customFormat="1" ht="49.05" customHeight="1">
      <c r="A460" s="37"/>
      <c r="B460" s="38"/>
      <c r="C460" s="209" t="s">
        <v>1633</v>
      </c>
      <c r="D460" s="209" t="s">
        <v>1231</v>
      </c>
      <c r="E460" s="210" t="s">
        <v>1634</v>
      </c>
      <c r="F460" s="211" t="s">
        <v>1635</v>
      </c>
      <c r="G460" s="212" t="s">
        <v>627</v>
      </c>
      <c r="H460" s="213">
        <v>1</v>
      </c>
      <c r="I460" s="214"/>
      <c r="J460" s="215">
        <f>ROUND(I460*H460,2)</f>
        <v>0</v>
      </c>
      <c r="K460" s="211" t="s">
        <v>122</v>
      </c>
      <c r="L460" s="43"/>
      <c r="M460" s="216" t="s">
        <v>21</v>
      </c>
      <c r="N460" s="217" t="s">
        <v>44</v>
      </c>
      <c r="O460" s="83"/>
      <c r="P460" s="205">
        <f>O460*H460</f>
        <v>0</v>
      </c>
      <c r="Q460" s="205">
        <v>0</v>
      </c>
      <c r="R460" s="205">
        <f>Q460*H460</f>
        <v>0</v>
      </c>
      <c r="S460" s="205">
        <v>0</v>
      </c>
      <c r="T460" s="206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07" t="s">
        <v>116</v>
      </c>
      <c r="AT460" s="207" t="s">
        <v>1231</v>
      </c>
      <c r="AU460" s="207" t="s">
        <v>81</v>
      </c>
      <c r="AY460" s="16" t="s">
        <v>117</v>
      </c>
      <c r="BE460" s="208">
        <f>IF(N460="základní",J460,0)</f>
        <v>0</v>
      </c>
      <c r="BF460" s="208">
        <f>IF(N460="snížená",J460,0)</f>
        <v>0</v>
      </c>
      <c r="BG460" s="208">
        <f>IF(N460="zákl. přenesená",J460,0)</f>
        <v>0</v>
      </c>
      <c r="BH460" s="208">
        <f>IF(N460="sníž. přenesená",J460,0)</f>
        <v>0</v>
      </c>
      <c r="BI460" s="208">
        <f>IF(N460="nulová",J460,0)</f>
        <v>0</v>
      </c>
      <c r="BJ460" s="16" t="s">
        <v>81</v>
      </c>
      <c r="BK460" s="208">
        <f>ROUND(I460*H460,2)</f>
        <v>0</v>
      </c>
      <c r="BL460" s="16" t="s">
        <v>116</v>
      </c>
      <c r="BM460" s="207" t="s">
        <v>1636</v>
      </c>
    </row>
    <row r="461" s="2" customFormat="1" ht="44.25" customHeight="1">
      <c r="A461" s="37"/>
      <c r="B461" s="38"/>
      <c r="C461" s="209" t="s">
        <v>1637</v>
      </c>
      <c r="D461" s="209" t="s">
        <v>1231</v>
      </c>
      <c r="E461" s="210" t="s">
        <v>1638</v>
      </c>
      <c r="F461" s="211" t="s">
        <v>1639</v>
      </c>
      <c r="G461" s="212" t="s">
        <v>121</v>
      </c>
      <c r="H461" s="213">
        <v>1</v>
      </c>
      <c r="I461" s="214"/>
      <c r="J461" s="215">
        <f>ROUND(I461*H461,2)</f>
        <v>0</v>
      </c>
      <c r="K461" s="211" t="s">
        <v>122</v>
      </c>
      <c r="L461" s="43"/>
      <c r="M461" s="216" t="s">
        <v>21</v>
      </c>
      <c r="N461" s="217" t="s">
        <v>44</v>
      </c>
      <c r="O461" s="83"/>
      <c r="P461" s="205">
        <f>O461*H461</f>
        <v>0</v>
      </c>
      <c r="Q461" s="205">
        <v>0</v>
      </c>
      <c r="R461" s="205">
        <f>Q461*H461</f>
        <v>0</v>
      </c>
      <c r="S461" s="205">
        <v>0</v>
      </c>
      <c r="T461" s="206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07" t="s">
        <v>116</v>
      </c>
      <c r="AT461" s="207" t="s">
        <v>1231</v>
      </c>
      <c r="AU461" s="207" t="s">
        <v>81</v>
      </c>
      <c r="AY461" s="16" t="s">
        <v>117</v>
      </c>
      <c r="BE461" s="208">
        <f>IF(N461="základní",J461,0)</f>
        <v>0</v>
      </c>
      <c r="BF461" s="208">
        <f>IF(N461="snížená",J461,0)</f>
        <v>0</v>
      </c>
      <c r="BG461" s="208">
        <f>IF(N461="zákl. přenesená",J461,0)</f>
        <v>0</v>
      </c>
      <c r="BH461" s="208">
        <f>IF(N461="sníž. přenesená",J461,0)</f>
        <v>0</v>
      </c>
      <c r="BI461" s="208">
        <f>IF(N461="nulová",J461,0)</f>
        <v>0</v>
      </c>
      <c r="BJ461" s="16" t="s">
        <v>81</v>
      </c>
      <c r="BK461" s="208">
        <f>ROUND(I461*H461,2)</f>
        <v>0</v>
      </c>
      <c r="BL461" s="16" t="s">
        <v>116</v>
      </c>
      <c r="BM461" s="207" t="s">
        <v>1640</v>
      </c>
    </row>
    <row r="462" s="2" customFormat="1" ht="37.8" customHeight="1">
      <c r="A462" s="37"/>
      <c r="B462" s="38"/>
      <c r="C462" s="209" t="s">
        <v>1641</v>
      </c>
      <c r="D462" s="209" t="s">
        <v>1231</v>
      </c>
      <c r="E462" s="210" t="s">
        <v>1642</v>
      </c>
      <c r="F462" s="211" t="s">
        <v>1643</v>
      </c>
      <c r="G462" s="212" t="s">
        <v>121</v>
      </c>
      <c r="H462" s="213">
        <v>1</v>
      </c>
      <c r="I462" s="214"/>
      <c r="J462" s="215">
        <f>ROUND(I462*H462,2)</f>
        <v>0</v>
      </c>
      <c r="K462" s="211" t="s">
        <v>122</v>
      </c>
      <c r="L462" s="43"/>
      <c r="M462" s="216" t="s">
        <v>21</v>
      </c>
      <c r="N462" s="217" t="s">
        <v>44</v>
      </c>
      <c r="O462" s="83"/>
      <c r="P462" s="205">
        <f>O462*H462</f>
        <v>0</v>
      </c>
      <c r="Q462" s="205">
        <v>0</v>
      </c>
      <c r="R462" s="205">
        <f>Q462*H462</f>
        <v>0</v>
      </c>
      <c r="S462" s="205">
        <v>0</v>
      </c>
      <c r="T462" s="206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07" t="s">
        <v>116</v>
      </c>
      <c r="AT462" s="207" t="s">
        <v>1231</v>
      </c>
      <c r="AU462" s="207" t="s">
        <v>81</v>
      </c>
      <c r="AY462" s="16" t="s">
        <v>117</v>
      </c>
      <c r="BE462" s="208">
        <f>IF(N462="základní",J462,0)</f>
        <v>0</v>
      </c>
      <c r="BF462" s="208">
        <f>IF(N462="snížená",J462,0)</f>
        <v>0</v>
      </c>
      <c r="BG462" s="208">
        <f>IF(N462="zákl. přenesená",J462,0)</f>
        <v>0</v>
      </c>
      <c r="BH462" s="208">
        <f>IF(N462="sníž. přenesená",J462,0)</f>
        <v>0</v>
      </c>
      <c r="BI462" s="208">
        <f>IF(N462="nulová",J462,0)</f>
        <v>0</v>
      </c>
      <c r="BJ462" s="16" t="s">
        <v>81</v>
      </c>
      <c r="BK462" s="208">
        <f>ROUND(I462*H462,2)</f>
        <v>0</v>
      </c>
      <c r="BL462" s="16" t="s">
        <v>116</v>
      </c>
      <c r="BM462" s="207" t="s">
        <v>1644</v>
      </c>
    </row>
    <row r="463" s="2" customFormat="1" ht="55.5" customHeight="1">
      <c r="A463" s="37"/>
      <c r="B463" s="38"/>
      <c r="C463" s="209" t="s">
        <v>1645</v>
      </c>
      <c r="D463" s="209" t="s">
        <v>1231</v>
      </c>
      <c r="E463" s="210" t="s">
        <v>1646</v>
      </c>
      <c r="F463" s="211" t="s">
        <v>1647</v>
      </c>
      <c r="G463" s="212" t="s">
        <v>121</v>
      </c>
      <c r="H463" s="213">
        <v>1</v>
      </c>
      <c r="I463" s="214"/>
      <c r="J463" s="215">
        <f>ROUND(I463*H463,2)</f>
        <v>0</v>
      </c>
      <c r="K463" s="211" t="s">
        <v>122</v>
      </c>
      <c r="L463" s="43"/>
      <c r="M463" s="216" t="s">
        <v>21</v>
      </c>
      <c r="N463" s="217" t="s">
        <v>44</v>
      </c>
      <c r="O463" s="83"/>
      <c r="P463" s="205">
        <f>O463*H463</f>
        <v>0</v>
      </c>
      <c r="Q463" s="205">
        <v>0</v>
      </c>
      <c r="R463" s="205">
        <f>Q463*H463</f>
        <v>0</v>
      </c>
      <c r="S463" s="205">
        <v>0</v>
      </c>
      <c r="T463" s="206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07" t="s">
        <v>116</v>
      </c>
      <c r="AT463" s="207" t="s">
        <v>1231</v>
      </c>
      <c r="AU463" s="207" t="s">
        <v>81</v>
      </c>
      <c r="AY463" s="16" t="s">
        <v>117</v>
      </c>
      <c r="BE463" s="208">
        <f>IF(N463="základní",J463,0)</f>
        <v>0</v>
      </c>
      <c r="BF463" s="208">
        <f>IF(N463="snížená",J463,0)</f>
        <v>0</v>
      </c>
      <c r="BG463" s="208">
        <f>IF(N463="zákl. přenesená",J463,0)</f>
        <v>0</v>
      </c>
      <c r="BH463" s="208">
        <f>IF(N463="sníž. přenesená",J463,0)</f>
        <v>0</v>
      </c>
      <c r="BI463" s="208">
        <f>IF(N463="nulová",J463,0)</f>
        <v>0</v>
      </c>
      <c r="BJ463" s="16" t="s">
        <v>81</v>
      </c>
      <c r="BK463" s="208">
        <f>ROUND(I463*H463,2)</f>
        <v>0</v>
      </c>
      <c r="BL463" s="16" t="s">
        <v>116</v>
      </c>
      <c r="BM463" s="207" t="s">
        <v>1648</v>
      </c>
    </row>
    <row r="464" s="2" customFormat="1" ht="24.15" customHeight="1">
      <c r="A464" s="37"/>
      <c r="B464" s="38"/>
      <c r="C464" s="209" t="s">
        <v>1649</v>
      </c>
      <c r="D464" s="209" t="s">
        <v>1231</v>
      </c>
      <c r="E464" s="210" t="s">
        <v>1650</v>
      </c>
      <c r="F464" s="211" t="s">
        <v>1651</v>
      </c>
      <c r="G464" s="212" t="s">
        <v>627</v>
      </c>
      <c r="H464" s="213">
        <v>1</v>
      </c>
      <c r="I464" s="214"/>
      <c r="J464" s="215">
        <f>ROUND(I464*H464,2)</f>
        <v>0</v>
      </c>
      <c r="K464" s="211" t="s">
        <v>122</v>
      </c>
      <c r="L464" s="43"/>
      <c r="M464" s="216" t="s">
        <v>21</v>
      </c>
      <c r="N464" s="217" t="s">
        <v>44</v>
      </c>
      <c r="O464" s="83"/>
      <c r="P464" s="205">
        <f>O464*H464</f>
        <v>0</v>
      </c>
      <c r="Q464" s="205">
        <v>0</v>
      </c>
      <c r="R464" s="205">
        <f>Q464*H464</f>
        <v>0</v>
      </c>
      <c r="S464" s="205">
        <v>0</v>
      </c>
      <c r="T464" s="206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07" t="s">
        <v>116</v>
      </c>
      <c r="AT464" s="207" t="s">
        <v>1231</v>
      </c>
      <c r="AU464" s="207" t="s">
        <v>81</v>
      </c>
      <c r="AY464" s="16" t="s">
        <v>117</v>
      </c>
      <c r="BE464" s="208">
        <f>IF(N464="základní",J464,0)</f>
        <v>0</v>
      </c>
      <c r="BF464" s="208">
        <f>IF(N464="snížená",J464,0)</f>
        <v>0</v>
      </c>
      <c r="BG464" s="208">
        <f>IF(N464="zákl. přenesená",J464,0)</f>
        <v>0</v>
      </c>
      <c r="BH464" s="208">
        <f>IF(N464="sníž. přenesená",J464,0)</f>
        <v>0</v>
      </c>
      <c r="BI464" s="208">
        <f>IF(N464="nulová",J464,0)</f>
        <v>0</v>
      </c>
      <c r="BJ464" s="16" t="s">
        <v>81</v>
      </c>
      <c r="BK464" s="208">
        <f>ROUND(I464*H464,2)</f>
        <v>0</v>
      </c>
      <c r="BL464" s="16" t="s">
        <v>116</v>
      </c>
      <c r="BM464" s="207" t="s">
        <v>1652</v>
      </c>
    </row>
    <row r="465" s="2" customFormat="1" ht="24.15" customHeight="1">
      <c r="A465" s="37"/>
      <c r="B465" s="38"/>
      <c r="C465" s="209" t="s">
        <v>1653</v>
      </c>
      <c r="D465" s="209" t="s">
        <v>1231</v>
      </c>
      <c r="E465" s="210" t="s">
        <v>1654</v>
      </c>
      <c r="F465" s="211" t="s">
        <v>1655</v>
      </c>
      <c r="G465" s="212" t="s">
        <v>121</v>
      </c>
      <c r="H465" s="213">
        <v>1</v>
      </c>
      <c r="I465" s="214"/>
      <c r="J465" s="215">
        <f>ROUND(I465*H465,2)</f>
        <v>0</v>
      </c>
      <c r="K465" s="211" t="s">
        <v>122</v>
      </c>
      <c r="L465" s="43"/>
      <c r="M465" s="216" t="s">
        <v>21</v>
      </c>
      <c r="N465" s="217" t="s">
        <v>44</v>
      </c>
      <c r="O465" s="83"/>
      <c r="P465" s="205">
        <f>O465*H465</f>
        <v>0</v>
      </c>
      <c r="Q465" s="205">
        <v>0</v>
      </c>
      <c r="R465" s="205">
        <f>Q465*H465</f>
        <v>0</v>
      </c>
      <c r="S465" s="205">
        <v>0</v>
      </c>
      <c r="T465" s="206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07" t="s">
        <v>116</v>
      </c>
      <c r="AT465" s="207" t="s">
        <v>1231</v>
      </c>
      <c r="AU465" s="207" t="s">
        <v>81</v>
      </c>
      <c r="AY465" s="16" t="s">
        <v>117</v>
      </c>
      <c r="BE465" s="208">
        <f>IF(N465="základní",J465,0)</f>
        <v>0</v>
      </c>
      <c r="BF465" s="208">
        <f>IF(N465="snížená",J465,0)</f>
        <v>0</v>
      </c>
      <c r="BG465" s="208">
        <f>IF(N465="zákl. přenesená",J465,0)</f>
        <v>0</v>
      </c>
      <c r="BH465" s="208">
        <f>IF(N465="sníž. přenesená",J465,0)</f>
        <v>0</v>
      </c>
      <c r="BI465" s="208">
        <f>IF(N465="nulová",J465,0)</f>
        <v>0</v>
      </c>
      <c r="BJ465" s="16" t="s">
        <v>81</v>
      </c>
      <c r="BK465" s="208">
        <f>ROUND(I465*H465,2)</f>
        <v>0</v>
      </c>
      <c r="BL465" s="16" t="s">
        <v>116</v>
      </c>
      <c r="BM465" s="207" t="s">
        <v>1656</v>
      </c>
    </row>
    <row r="466" s="2" customFormat="1" ht="24.15" customHeight="1">
      <c r="A466" s="37"/>
      <c r="B466" s="38"/>
      <c r="C466" s="209" t="s">
        <v>1657</v>
      </c>
      <c r="D466" s="209" t="s">
        <v>1231</v>
      </c>
      <c r="E466" s="210" t="s">
        <v>1658</v>
      </c>
      <c r="F466" s="211" t="s">
        <v>1659</v>
      </c>
      <c r="G466" s="212" t="s">
        <v>627</v>
      </c>
      <c r="H466" s="213">
        <v>1</v>
      </c>
      <c r="I466" s="214"/>
      <c r="J466" s="215">
        <f>ROUND(I466*H466,2)</f>
        <v>0</v>
      </c>
      <c r="K466" s="211" t="s">
        <v>122</v>
      </c>
      <c r="L466" s="43"/>
      <c r="M466" s="216" t="s">
        <v>21</v>
      </c>
      <c r="N466" s="217" t="s">
        <v>44</v>
      </c>
      <c r="O466" s="83"/>
      <c r="P466" s="205">
        <f>O466*H466</f>
        <v>0</v>
      </c>
      <c r="Q466" s="205">
        <v>0</v>
      </c>
      <c r="R466" s="205">
        <f>Q466*H466</f>
        <v>0</v>
      </c>
      <c r="S466" s="205">
        <v>0</v>
      </c>
      <c r="T466" s="206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07" t="s">
        <v>116</v>
      </c>
      <c r="AT466" s="207" t="s">
        <v>1231</v>
      </c>
      <c r="AU466" s="207" t="s">
        <v>81</v>
      </c>
      <c r="AY466" s="16" t="s">
        <v>117</v>
      </c>
      <c r="BE466" s="208">
        <f>IF(N466="základní",J466,0)</f>
        <v>0</v>
      </c>
      <c r="BF466" s="208">
        <f>IF(N466="snížená",J466,0)</f>
        <v>0</v>
      </c>
      <c r="BG466" s="208">
        <f>IF(N466="zákl. přenesená",J466,0)</f>
        <v>0</v>
      </c>
      <c r="BH466" s="208">
        <f>IF(N466="sníž. přenesená",J466,0)</f>
        <v>0</v>
      </c>
      <c r="BI466" s="208">
        <f>IF(N466="nulová",J466,0)</f>
        <v>0</v>
      </c>
      <c r="BJ466" s="16" t="s">
        <v>81</v>
      </c>
      <c r="BK466" s="208">
        <f>ROUND(I466*H466,2)</f>
        <v>0</v>
      </c>
      <c r="BL466" s="16" t="s">
        <v>116</v>
      </c>
      <c r="BM466" s="207" t="s">
        <v>1660</v>
      </c>
    </row>
    <row r="467" s="2" customFormat="1" ht="24.15" customHeight="1">
      <c r="A467" s="37"/>
      <c r="B467" s="38"/>
      <c r="C467" s="209" t="s">
        <v>1661</v>
      </c>
      <c r="D467" s="209" t="s">
        <v>1231</v>
      </c>
      <c r="E467" s="210" t="s">
        <v>1662</v>
      </c>
      <c r="F467" s="211" t="s">
        <v>1663</v>
      </c>
      <c r="G467" s="212" t="s">
        <v>627</v>
      </c>
      <c r="H467" s="213">
        <v>1</v>
      </c>
      <c r="I467" s="214"/>
      <c r="J467" s="215">
        <f>ROUND(I467*H467,2)</f>
        <v>0</v>
      </c>
      <c r="K467" s="211" t="s">
        <v>122</v>
      </c>
      <c r="L467" s="43"/>
      <c r="M467" s="216" t="s">
        <v>21</v>
      </c>
      <c r="N467" s="217" t="s">
        <v>44</v>
      </c>
      <c r="O467" s="83"/>
      <c r="P467" s="205">
        <f>O467*H467</f>
        <v>0</v>
      </c>
      <c r="Q467" s="205">
        <v>0</v>
      </c>
      <c r="R467" s="205">
        <f>Q467*H467</f>
        <v>0</v>
      </c>
      <c r="S467" s="205">
        <v>0</v>
      </c>
      <c r="T467" s="206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07" t="s">
        <v>116</v>
      </c>
      <c r="AT467" s="207" t="s">
        <v>1231</v>
      </c>
      <c r="AU467" s="207" t="s">
        <v>81</v>
      </c>
      <c r="AY467" s="16" t="s">
        <v>117</v>
      </c>
      <c r="BE467" s="208">
        <f>IF(N467="základní",J467,0)</f>
        <v>0</v>
      </c>
      <c r="BF467" s="208">
        <f>IF(N467="snížená",J467,0)</f>
        <v>0</v>
      </c>
      <c r="BG467" s="208">
        <f>IF(N467="zákl. přenesená",J467,0)</f>
        <v>0</v>
      </c>
      <c r="BH467" s="208">
        <f>IF(N467="sníž. přenesená",J467,0)</f>
        <v>0</v>
      </c>
      <c r="BI467" s="208">
        <f>IF(N467="nulová",J467,0)</f>
        <v>0</v>
      </c>
      <c r="BJ467" s="16" t="s">
        <v>81</v>
      </c>
      <c r="BK467" s="208">
        <f>ROUND(I467*H467,2)</f>
        <v>0</v>
      </c>
      <c r="BL467" s="16" t="s">
        <v>116</v>
      </c>
      <c r="BM467" s="207" t="s">
        <v>1664</v>
      </c>
    </row>
    <row r="468" s="2" customFormat="1" ht="49.05" customHeight="1">
      <c r="A468" s="37"/>
      <c r="B468" s="38"/>
      <c r="C468" s="209" t="s">
        <v>1665</v>
      </c>
      <c r="D468" s="209" t="s">
        <v>1231</v>
      </c>
      <c r="E468" s="210" t="s">
        <v>1666</v>
      </c>
      <c r="F468" s="211" t="s">
        <v>1667</v>
      </c>
      <c r="G468" s="212" t="s">
        <v>121</v>
      </c>
      <c r="H468" s="213">
        <v>1</v>
      </c>
      <c r="I468" s="214"/>
      <c r="J468" s="215">
        <f>ROUND(I468*H468,2)</f>
        <v>0</v>
      </c>
      <c r="K468" s="211" t="s">
        <v>122</v>
      </c>
      <c r="L468" s="43"/>
      <c r="M468" s="216" t="s">
        <v>21</v>
      </c>
      <c r="N468" s="217" t="s">
        <v>44</v>
      </c>
      <c r="O468" s="83"/>
      <c r="P468" s="205">
        <f>O468*H468</f>
        <v>0</v>
      </c>
      <c r="Q468" s="205">
        <v>0</v>
      </c>
      <c r="R468" s="205">
        <f>Q468*H468</f>
        <v>0</v>
      </c>
      <c r="S468" s="205">
        <v>0</v>
      </c>
      <c r="T468" s="206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07" t="s">
        <v>116</v>
      </c>
      <c r="AT468" s="207" t="s">
        <v>1231</v>
      </c>
      <c r="AU468" s="207" t="s">
        <v>81</v>
      </c>
      <c r="AY468" s="16" t="s">
        <v>117</v>
      </c>
      <c r="BE468" s="208">
        <f>IF(N468="základní",J468,0)</f>
        <v>0</v>
      </c>
      <c r="BF468" s="208">
        <f>IF(N468="snížená",J468,0)</f>
        <v>0</v>
      </c>
      <c r="BG468" s="208">
        <f>IF(N468="zákl. přenesená",J468,0)</f>
        <v>0</v>
      </c>
      <c r="BH468" s="208">
        <f>IF(N468="sníž. přenesená",J468,0)</f>
        <v>0</v>
      </c>
      <c r="BI468" s="208">
        <f>IF(N468="nulová",J468,0)</f>
        <v>0</v>
      </c>
      <c r="BJ468" s="16" t="s">
        <v>81</v>
      </c>
      <c r="BK468" s="208">
        <f>ROUND(I468*H468,2)</f>
        <v>0</v>
      </c>
      <c r="BL468" s="16" t="s">
        <v>116</v>
      </c>
      <c r="BM468" s="207" t="s">
        <v>1668</v>
      </c>
    </row>
    <row r="469" s="2" customFormat="1" ht="21.75" customHeight="1">
      <c r="A469" s="37"/>
      <c r="B469" s="38"/>
      <c r="C469" s="209" t="s">
        <v>1669</v>
      </c>
      <c r="D469" s="209" t="s">
        <v>1231</v>
      </c>
      <c r="E469" s="210" t="s">
        <v>1670</v>
      </c>
      <c r="F469" s="211" t="s">
        <v>1671</v>
      </c>
      <c r="G469" s="212" t="s">
        <v>121</v>
      </c>
      <c r="H469" s="213">
        <v>1</v>
      </c>
      <c r="I469" s="214"/>
      <c r="J469" s="215">
        <f>ROUND(I469*H469,2)</f>
        <v>0</v>
      </c>
      <c r="K469" s="211" t="s">
        <v>122</v>
      </c>
      <c r="L469" s="43"/>
      <c r="M469" s="216" t="s">
        <v>21</v>
      </c>
      <c r="N469" s="217" t="s">
        <v>44</v>
      </c>
      <c r="O469" s="83"/>
      <c r="P469" s="205">
        <f>O469*H469</f>
        <v>0</v>
      </c>
      <c r="Q469" s="205">
        <v>0</v>
      </c>
      <c r="R469" s="205">
        <f>Q469*H469</f>
        <v>0</v>
      </c>
      <c r="S469" s="205">
        <v>0</v>
      </c>
      <c r="T469" s="206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07" t="s">
        <v>116</v>
      </c>
      <c r="AT469" s="207" t="s">
        <v>1231</v>
      </c>
      <c r="AU469" s="207" t="s">
        <v>81</v>
      </c>
      <c r="AY469" s="16" t="s">
        <v>117</v>
      </c>
      <c r="BE469" s="208">
        <f>IF(N469="základní",J469,0)</f>
        <v>0</v>
      </c>
      <c r="BF469" s="208">
        <f>IF(N469="snížená",J469,0)</f>
        <v>0</v>
      </c>
      <c r="BG469" s="208">
        <f>IF(N469="zákl. přenesená",J469,0)</f>
        <v>0</v>
      </c>
      <c r="BH469" s="208">
        <f>IF(N469="sníž. přenesená",J469,0)</f>
        <v>0</v>
      </c>
      <c r="BI469" s="208">
        <f>IF(N469="nulová",J469,0)</f>
        <v>0</v>
      </c>
      <c r="BJ469" s="16" t="s">
        <v>81</v>
      </c>
      <c r="BK469" s="208">
        <f>ROUND(I469*H469,2)</f>
        <v>0</v>
      </c>
      <c r="BL469" s="16" t="s">
        <v>116</v>
      </c>
      <c r="BM469" s="207" t="s">
        <v>1672</v>
      </c>
    </row>
    <row r="470" s="2" customFormat="1" ht="24.15" customHeight="1">
      <c r="A470" s="37"/>
      <c r="B470" s="38"/>
      <c r="C470" s="209" t="s">
        <v>1673</v>
      </c>
      <c r="D470" s="209" t="s">
        <v>1231</v>
      </c>
      <c r="E470" s="210" t="s">
        <v>1674</v>
      </c>
      <c r="F470" s="211" t="s">
        <v>1675</v>
      </c>
      <c r="G470" s="212" t="s">
        <v>121</v>
      </c>
      <c r="H470" s="213">
        <v>1</v>
      </c>
      <c r="I470" s="214"/>
      <c r="J470" s="215">
        <f>ROUND(I470*H470,2)</f>
        <v>0</v>
      </c>
      <c r="K470" s="211" t="s">
        <v>122</v>
      </c>
      <c r="L470" s="43"/>
      <c r="M470" s="216" t="s">
        <v>21</v>
      </c>
      <c r="N470" s="217" t="s">
        <v>44</v>
      </c>
      <c r="O470" s="83"/>
      <c r="P470" s="205">
        <f>O470*H470</f>
        <v>0</v>
      </c>
      <c r="Q470" s="205">
        <v>0</v>
      </c>
      <c r="R470" s="205">
        <f>Q470*H470</f>
        <v>0</v>
      </c>
      <c r="S470" s="205">
        <v>0</v>
      </c>
      <c r="T470" s="206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07" t="s">
        <v>116</v>
      </c>
      <c r="AT470" s="207" t="s">
        <v>1231</v>
      </c>
      <c r="AU470" s="207" t="s">
        <v>81</v>
      </c>
      <c r="AY470" s="16" t="s">
        <v>117</v>
      </c>
      <c r="BE470" s="208">
        <f>IF(N470="základní",J470,0)</f>
        <v>0</v>
      </c>
      <c r="BF470" s="208">
        <f>IF(N470="snížená",J470,0)</f>
        <v>0</v>
      </c>
      <c r="BG470" s="208">
        <f>IF(N470="zákl. přenesená",J470,0)</f>
        <v>0</v>
      </c>
      <c r="BH470" s="208">
        <f>IF(N470="sníž. přenesená",J470,0)</f>
        <v>0</v>
      </c>
      <c r="BI470" s="208">
        <f>IF(N470="nulová",J470,0)</f>
        <v>0</v>
      </c>
      <c r="BJ470" s="16" t="s">
        <v>81</v>
      </c>
      <c r="BK470" s="208">
        <f>ROUND(I470*H470,2)</f>
        <v>0</v>
      </c>
      <c r="BL470" s="16" t="s">
        <v>116</v>
      </c>
      <c r="BM470" s="207" t="s">
        <v>1676</v>
      </c>
    </row>
    <row r="471" s="2" customFormat="1" ht="24.15" customHeight="1">
      <c r="A471" s="37"/>
      <c r="B471" s="38"/>
      <c r="C471" s="209" t="s">
        <v>1677</v>
      </c>
      <c r="D471" s="209" t="s">
        <v>1231</v>
      </c>
      <c r="E471" s="210" t="s">
        <v>1678</v>
      </c>
      <c r="F471" s="211" t="s">
        <v>1679</v>
      </c>
      <c r="G471" s="212" t="s">
        <v>121</v>
      </c>
      <c r="H471" s="213">
        <v>1</v>
      </c>
      <c r="I471" s="214"/>
      <c r="J471" s="215">
        <f>ROUND(I471*H471,2)</f>
        <v>0</v>
      </c>
      <c r="K471" s="211" t="s">
        <v>122</v>
      </c>
      <c r="L471" s="43"/>
      <c r="M471" s="216" t="s">
        <v>21</v>
      </c>
      <c r="N471" s="217" t="s">
        <v>44</v>
      </c>
      <c r="O471" s="83"/>
      <c r="P471" s="205">
        <f>O471*H471</f>
        <v>0</v>
      </c>
      <c r="Q471" s="205">
        <v>0</v>
      </c>
      <c r="R471" s="205">
        <f>Q471*H471</f>
        <v>0</v>
      </c>
      <c r="S471" s="205">
        <v>0</v>
      </c>
      <c r="T471" s="206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07" t="s">
        <v>116</v>
      </c>
      <c r="AT471" s="207" t="s">
        <v>1231</v>
      </c>
      <c r="AU471" s="207" t="s">
        <v>81</v>
      </c>
      <c r="AY471" s="16" t="s">
        <v>117</v>
      </c>
      <c r="BE471" s="208">
        <f>IF(N471="základní",J471,0)</f>
        <v>0</v>
      </c>
      <c r="BF471" s="208">
        <f>IF(N471="snížená",J471,0)</f>
        <v>0</v>
      </c>
      <c r="BG471" s="208">
        <f>IF(N471="zákl. přenesená",J471,0)</f>
        <v>0</v>
      </c>
      <c r="BH471" s="208">
        <f>IF(N471="sníž. přenesená",J471,0)</f>
        <v>0</v>
      </c>
      <c r="BI471" s="208">
        <f>IF(N471="nulová",J471,0)</f>
        <v>0</v>
      </c>
      <c r="BJ471" s="16" t="s">
        <v>81</v>
      </c>
      <c r="BK471" s="208">
        <f>ROUND(I471*H471,2)</f>
        <v>0</v>
      </c>
      <c r="BL471" s="16" t="s">
        <v>116</v>
      </c>
      <c r="BM471" s="207" t="s">
        <v>1680</v>
      </c>
    </row>
    <row r="472" s="2" customFormat="1" ht="55.5" customHeight="1">
      <c r="A472" s="37"/>
      <c r="B472" s="38"/>
      <c r="C472" s="209" t="s">
        <v>1681</v>
      </c>
      <c r="D472" s="209" t="s">
        <v>1231</v>
      </c>
      <c r="E472" s="210" t="s">
        <v>1682</v>
      </c>
      <c r="F472" s="211" t="s">
        <v>1683</v>
      </c>
      <c r="G472" s="212" t="s">
        <v>121</v>
      </c>
      <c r="H472" s="213">
        <v>1</v>
      </c>
      <c r="I472" s="214"/>
      <c r="J472" s="215">
        <f>ROUND(I472*H472,2)</f>
        <v>0</v>
      </c>
      <c r="K472" s="211" t="s">
        <v>122</v>
      </c>
      <c r="L472" s="43"/>
      <c r="M472" s="216" t="s">
        <v>21</v>
      </c>
      <c r="N472" s="217" t="s">
        <v>44</v>
      </c>
      <c r="O472" s="83"/>
      <c r="P472" s="205">
        <f>O472*H472</f>
        <v>0</v>
      </c>
      <c r="Q472" s="205">
        <v>0</v>
      </c>
      <c r="R472" s="205">
        <f>Q472*H472</f>
        <v>0</v>
      </c>
      <c r="S472" s="205">
        <v>0</v>
      </c>
      <c r="T472" s="206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07" t="s">
        <v>116</v>
      </c>
      <c r="AT472" s="207" t="s">
        <v>1231</v>
      </c>
      <c r="AU472" s="207" t="s">
        <v>81</v>
      </c>
      <c r="AY472" s="16" t="s">
        <v>117</v>
      </c>
      <c r="BE472" s="208">
        <f>IF(N472="základní",J472,0)</f>
        <v>0</v>
      </c>
      <c r="BF472" s="208">
        <f>IF(N472="snížená",J472,0)</f>
        <v>0</v>
      </c>
      <c r="BG472" s="208">
        <f>IF(N472="zákl. přenesená",J472,0)</f>
        <v>0</v>
      </c>
      <c r="BH472" s="208">
        <f>IF(N472="sníž. přenesená",J472,0)</f>
        <v>0</v>
      </c>
      <c r="BI472" s="208">
        <f>IF(N472="nulová",J472,0)</f>
        <v>0</v>
      </c>
      <c r="BJ472" s="16" t="s">
        <v>81</v>
      </c>
      <c r="BK472" s="208">
        <f>ROUND(I472*H472,2)</f>
        <v>0</v>
      </c>
      <c r="BL472" s="16" t="s">
        <v>116</v>
      </c>
      <c r="BM472" s="207" t="s">
        <v>1684</v>
      </c>
    </row>
    <row r="473" s="2" customFormat="1" ht="55.5" customHeight="1">
      <c r="A473" s="37"/>
      <c r="B473" s="38"/>
      <c r="C473" s="209" t="s">
        <v>1685</v>
      </c>
      <c r="D473" s="209" t="s">
        <v>1231</v>
      </c>
      <c r="E473" s="210" t="s">
        <v>1686</v>
      </c>
      <c r="F473" s="211" t="s">
        <v>1687</v>
      </c>
      <c r="G473" s="212" t="s">
        <v>121</v>
      </c>
      <c r="H473" s="213">
        <v>1</v>
      </c>
      <c r="I473" s="214"/>
      <c r="J473" s="215">
        <f>ROUND(I473*H473,2)</f>
        <v>0</v>
      </c>
      <c r="K473" s="211" t="s">
        <v>122</v>
      </c>
      <c r="L473" s="43"/>
      <c r="M473" s="216" t="s">
        <v>21</v>
      </c>
      <c r="N473" s="217" t="s">
        <v>44</v>
      </c>
      <c r="O473" s="83"/>
      <c r="P473" s="205">
        <f>O473*H473</f>
        <v>0</v>
      </c>
      <c r="Q473" s="205">
        <v>0</v>
      </c>
      <c r="R473" s="205">
        <f>Q473*H473</f>
        <v>0</v>
      </c>
      <c r="S473" s="205">
        <v>0</v>
      </c>
      <c r="T473" s="206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07" t="s">
        <v>116</v>
      </c>
      <c r="AT473" s="207" t="s">
        <v>1231</v>
      </c>
      <c r="AU473" s="207" t="s">
        <v>81</v>
      </c>
      <c r="AY473" s="16" t="s">
        <v>117</v>
      </c>
      <c r="BE473" s="208">
        <f>IF(N473="základní",J473,0)</f>
        <v>0</v>
      </c>
      <c r="BF473" s="208">
        <f>IF(N473="snížená",J473,0)</f>
        <v>0</v>
      </c>
      <c r="BG473" s="208">
        <f>IF(N473="zákl. přenesená",J473,0)</f>
        <v>0</v>
      </c>
      <c r="BH473" s="208">
        <f>IF(N473="sníž. přenesená",J473,0)</f>
        <v>0</v>
      </c>
      <c r="BI473" s="208">
        <f>IF(N473="nulová",J473,0)</f>
        <v>0</v>
      </c>
      <c r="BJ473" s="16" t="s">
        <v>81</v>
      </c>
      <c r="BK473" s="208">
        <f>ROUND(I473*H473,2)</f>
        <v>0</v>
      </c>
      <c r="BL473" s="16" t="s">
        <v>116</v>
      </c>
      <c r="BM473" s="207" t="s">
        <v>1688</v>
      </c>
    </row>
    <row r="474" s="2" customFormat="1" ht="49.05" customHeight="1">
      <c r="A474" s="37"/>
      <c r="B474" s="38"/>
      <c r="C474" s="209" t="s">
        <v>1689</v>
      </c>
      <c r="D474" s="209" t="s">
        <v>1231</v>
      </c>
      <c r="E474" s="210" t="s">
        <v>1690</v>
      </c>
      <c r="F474" s="211" t="s">
        <v>1691</v>
      </c>
      <c r="G474" s="212" t="s">
        <v>121</v>
      </c>
      <c r="H474" s="213">
        <v>1</v>
      </c>
      <c r="I474" s="214"/>
      <c r="J474" s="215">
        <f>ROUND(I474*H474,2)</f>
        <v>0</v>
      </c>
      <c r="K474" s="211" t="s">
        <v>122</v>
      </c>
      <c r="L474" s="43"/>
      <c r="M474" s="216" t="s">
        <v>21</v>
      </c>
      <c r="N474" s="217" t="s">
        <v>44</v>
      </c>
      <c r="O474" s="83"/>
      <c r="P474" s="205">
        <f>O474*H474</f>
        <v>0</v>
      </c>
      <c r="Q474" s="205">
        <v>0</v>
      </c>
      <c r="R474" s="205">
        <f>Q474*H474</f>
        <v>0</v>
      </c>
      <c r="S474" s="205">
        <v>0</v>
      </c>
      <c r="T474" s="206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07" t="s">
        <v>116</v>
      </c>
      <c r="AT474" s="207" t="s">
        <v>1231</v>
      </c>
      <c r="AU474" s="207" t="s">
        <v>81</v>
      </c>
      <c r="AY474" s="16" t="s">
        <v>117</v>
      </c>
      <c r="BE474" s="208">
        <f>IF(N474="základní",J474,0)</f>
        <v>0</v>
      </c>
      <c r="BF474" s="208">
        <f>IF(N474="snížená",J474,0)</f>
        <v>0</v>
      </c>
      <c r="BG474" s="208">
        <f>IF(N474="zákl. přenesená",J474,0)</f>
        <v>0</v>
      </c>
      <c r="BH474" s="208">
        <f>IF(N474="sníž. přenesená",J474,0)</f>
        <v>0</v>
      </c>
      <c r="BI474" s="208">
        <f>IF(N474="nulová",J474,0)</f>
        <v>0</v>
      </c>
      <c r="BJ474" s="16" t="s">
        <v>81</v>
      </c>
      <c r="BK474" s="208">
        <f>ROUND(I474*H474,2)</f>
        <v>0</v>
      </c>
      <c r="BL474" s="16" t="s">
        <v>116</v>
      </c>
      <c r="BM474" s="207" t="s">
        <v>1692</v>
      </c>
    </row>
    <row r="475" s="2" customFormat="1" ht="49.05" customHeight="1">
      <c r="A475" s="37"/>
      <c r="B475" s="38"/>
      <c r="C475" s="209" t="s">
        <v>1693</v>
      </c>
      <c r="D475" s="209" t="s">
        <v>1231</v>
      </c>
      <c r="E475" s="210" t="s">
        <v>1694</v>
      </c>
      <c r="F475" s="211" t="s">
        <v>1695</v>
      </c>
      <c r="G475" s="212" t="s">
        <v>121</v>
      </c>
      <c r="H475" s="213">
        <v>1</v>
      </c>
      <c r="I475" s="214"/>
      <c r="J475" s="215">
        <f>ROUND(I475*H475,2)</f>
        <v>0</v>
      </c>
      <c r="K475" s="211" t="s">
        <v>122</v>
      </c>
      <c r="L475" s="43"/>
      <c r="M475" s="216" t="s">
        <v>21</v>
      </c>
      <c r="N475" s="217" t="s">
        <v>44</v>
      </c>
      <c r="O475" s="83"/>
      <c r="P475" s="205">
        <f>O475*H475</f>
        <v>0</v>
      </c>
      <c r="Q475" s="205">
        <v>0</v>
      </c>
      <c r="R475" s="205">
        <f>Q475*H475</f>
        <v>0</v>
      </c>
      <c r="S475" s="205">
        <v>0</v>
      </c>
      <c r="T475" s="206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07" t="s">
        <v>116</v>
      </c>
      <c r="AT475" s="207" t="s">
        <v>1231</v>
      </c>
      <c r="AU475" s="207" t="s">
        <v>81</v>
      </c>
      <c r="AY475" s="16" t="s">
        <v>117</v>
      </c>
      <c r="BE475" s="208">
        <f>IF(N475="základní",J475,0)</f>
        <v>0</v>
      </c>
      <c r="BF475" s="208">
        <f>IF(N475="snížená",J475,0)</f>
        <v>0</v>
      </c>
      <c r="BG475" s="208">
        <f>IF(N475="zákl. přenesená",J475,0)</f>
        <v>0</v>
      </c>
      <c r="BH475" s="208">
        <f>IF(N475="sníž. přenesená",J475,0)</f>
        <v>0</v>
      </c>
      <c r="BI475" s="208">
        <f>IF(N475="nulová",J475,0)</f>
        <v>0</v>
      </c>
      <c r="BJ475" s="16" t="s">
        <v>81</v>
      </c>
      <c r="BK475" s="208">
        <f>ROUND(I475*H475,2)</f>
        <v>0</v>
      </c>
      <c r="BL475" s="16" t="s">
        <v>116</v>
      </c>
      <c r="BM475" s="207" t="s">
        <v>1696</v>
      </c>
    </row>
    <row r="476" s="2" customFormat="1" ht="55.5" customHeight="1">
      <c r="A476" s="37"/>
      <c r="B476" s="38"/>
      <c r="C476" s="209" t="s">
        <v>1697</v>
      </c>
      <c r="D476" s="209" t="s">
        <v>1231</v>
      </c>
      <c r="E476" s="210" t="s">
        <v>1698</v>
      </c>
      <c r="F476" s="211" t="s">
        <v>1699</v>
      </c>
      <c r="G476" s="212" t="s">
        <v>121</v>
      </c>
      <c r="H476" s="213">
        <v>1</v>
      </c>
      <c r="I476" s="214"/>
      <c r="J476" s="215">
        <f>ROUND(I476*H476,2)</f>
        <v>0</v>
      </c>
      <c r="K476" s="211" t="s">
        <v>122</v>
      </c>
      <c r="L476" s="43"/>
      <c r="M476" s="216" t="s">
        <v>21</v>
      </c>
      <c r="N476" s="217" t="s">
        <v>44</v>
      </c>
      <c r="O476" s="83"/>
      <c r="P476" s="205">
        <f>O476*H476</f>
        <v>0</v>
      </c>
      <c r="Q476" s="205">
        <v>0</v>
      </c>
      <c r="R476" s="205">
        <f>Q476*H476</f>
        <v>0</v>
      </c>
      <c r="S476" s="205">
        <v>0</v>
      </c>
      <c r="T476" s="206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07" t="s">
        <v>116</v>
      </c>
      <c r="AT476" s="207" t="s">
        <v>1231</v>
      </c>
      <c r="AU476" s="207" t="s">
        <v>81</v>
      </c>
      <c r="AY476" s="16" t="s">
        <v>117</v>
      </c>
      <c r="BE476" s="208">
        <f>IF(N476="základní",J476,0)</f>
        <v>0</v>
      </c>
      <c r="BF476" s="208">
        <f>IF(N476="snížená",J476,0)</f>
        <v>0</v>
      </c>
      <c r="BG476" s="208">
        <f>IF(N476="zákl. přenesená",J476,0)</f>
        <v>0</v>
      </c>
      <c r="BH476" s="208">
        <f>IF(N476="sníž. přenesená",J476,0)</f>
        <v>0</v>
      </c>
      <c r="BI476" s="208">
        <f>IF(N476="nulová",J476,0)</f>
        <v>0</v>
      </c>
      <c r="BJ476" s="16" t="s">
        <v>81</v>
      </c>
      <c r="BK476" s="208">
        <f>ROUND(I476*H476,2)</f>
        <v>0</v>
      </c>
      <c r="BL476" s="16" t="s">
        <v>116</v>
      </c>
      <c r="BM476" s="207" t="s">
        <v>1700</v>
      </c>
    </row>
    <row r="477" s="2" customFormat="1" ht="62.7" customHeight="1">
      <c r="A477" s="37"/>
      <c r="B477" s="38"/>
      <c r="C477" s="209" t="s">
        <v>1701</v>
      </c>
      <c r="D477" s="209" t="s">
        <v>1231</v>
      </c>
      <c r="E477" s="210" t="s">
        <v>1702</v>
      </c>
      <c r="F477" s="211" t="s">
        <v>1703</v>
      </c>
      <c r="G477" s="212" t="s">
        <v>121</v>
      </c>
      <c r="H477" s="213">
        <v>1</v>
      </c>
      <c r="I477" s="214"/>
      <c r="J477" s="215">
        <f>ROUND(I477*H477,2)</f>
        <v>0</v>
      </c>
      <c r="K477" s="211" t="s">
        <v>122</v>
      </c>
      <c r="L477" s="43"/>
      <c r="M477" s="216" t="s">
        <v>21</v>
      </c>
      <c r="N477" s="217" t="s">
        <v>44</v>
      </c>
      <c r="O477" s="83"/>
      <c r="P477" s="205">
        <f>O477*H477</f>
        <v>0</v>
      </c>
      <c r="Q477" s="205">
        <v>0</v>
      </c>
      <c r="R477" s="205">
        <f>Q477*H477</f>
        <v>0</v>
      </c>
      <c r="S477" s="205">
        <v>0</v>
      </c>
      <c r="T477" s="206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07" t="s">
        <v>116</v>
      </c>
      <c r="AT477" s="207" t="s">
        <v>1231</v>
      </c>
      <c r="AU477" s="207" t="s">
        <v>81</v>
      </c>
      <c r="AY477" s="16" t="s">
        <v>117</v>
      </c>
      <c r="BE477" s="208">
        <f>IF(N477="základní",J477,0)</f>
        <v>0</v>
      </c>
      <c r="BF477" s="208">
        <f>IF(N477="snížená",J477,0)</f>
        <v>0</v>
      </c>
      <c r="BG477" s="208">
        <f>IF(N477="zákl. přenesená",J477,0)</f>
        <v>0</v>
      </c>
      <c r="BH477" s="208">
        <f>IF(N477="sníž. přenesená",J477,0)</f>
        <v>0</v>
      </c>
      <c r="BI477" s="208">
        <f>IF(N477="nulová",J477,0)</f>
        <v>0</v>
      </c>
      <c r="BJ477" s="16" t="s">
        <v>81</v>
      </c>
      <c r="BK477" s="208">
        <f>ROUND(I477*H477,2)</f>
        <v>0</v>
      </c>
      <c r="BL477" s="16" t="s">
        <v>116</v>
      </c>
      <c r="BM477" s="207" t="s">
        <v>1704</v>
      </c>
    </row>
    <row r="478" s="2" customFormat="1" ht="24.15" customHeight="1">
      <c r="A478" s="37"/>
      <c r="B478" s="38"/>
      <c r="C478" s="209" t="s">
        <v>1705</v>
      </c>
      <c r="D478" s="209" t="s">
        <v>1231</v>
      </c>
      <c r="E478" s="210" t="s">
        <v>1706</v>
      </c>
      <c r="F478" s="211" t="s">
        <v>1707</v>
      </c>
      <c r="G478" s="212" t="s">
        <v>121</v>
      </c>
      <c r="H478" s="213">
        <v>1</v>
      </c>
      <c r="I478" s="214"/>
      <c r="J478" s="215">
        <f>ROUND(I478*H478,2)</f>
        <v>0</v>
      </c>
      <c r="K478" s="211" t="s">
        <v>122</v>
      </c>
      <c r="L478" s="43"/>
      <c r="M478" s="216" t="s">
        <v>21</v>
      </c>
      <c r="N478" s="217" t="s">
        <v>44</v>
      </c>
      <c r="O478" s="83"/>
      <c r="P478" s="205">
        <f>O478*H478</f>
        <v>0</v>
      </c>
      <c r="Q478" s="205">
        <v>0</v>
      </c>
      <c r="R478" s="205">
        <f>Q478*H478</f>
        <v>0</v>
      </c>
      <c r="S478" s="205">
        <v>0</v>
      </c>
      <c r="T478" s="206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07" t="s">
        <v>116</v>
      </c>
      <c r="AT478" s="207" t="s">
        <v>1231</v>
      </c>
      <c r="AU478" s="207" t="s">
        <v>81</v>
      </c>
      <c r="AY478" s="16" t="s">
        <v>117</v>
      </c>
      <c r="BE478" s="208">
        <f>IF(N478="základní",J478,0)</f>
        <v>0</v>
      </c>
      <c r="BF478" s="208">
        <f>IF(N478="snížená",J478,0)</f>
        <v>0</v>
      </c>
      <c r="BG478" s="208">
        <f>IF(N478="zákl. přenesená",J478,0)</f>
        <v>0</v>
      </c>
      <c r="BH478" s="208">
        <f>IF(N478="sníž. přenesená",J478,0)</f>
        <v>0</v>
      </c>
      <c r="BI478" s="208">
        <f>IF(N478="nulová",J478,0)</f>
        <v>0</v>
      </c>
      <c r="BJ478" s="16" t="s">
        <v>81</v>
      </c>
      <c r="BK478" s="208">
        <f>ROUND(I478*H478,2)</f>
        <v>0</v>
      </c>
      <c r="BL478" s="16" t="s">
        <v>116</v>
      </c>
      <c r="BM478" s="207" t="s">
        <v>1708</v>
      </c>
    </row>
    <row r="479" s="2" customFormat="1" ht="62.7" customHeight="1">
      <c r="A479" s="37"/>
      <c r="B479" s="38"/>
      <c r="C479" s="209" t="s">
        <v>1709</v>
      </c>
      <c r="D479" s="209" t="s">
        <v>1231</v>
      </c>
      <c r="E479" s="210" t="s">
        <v>1710</v>
      </c>
      <c r="F479" s="211" t="s">
        <v>1711</v>
      </c>
      <c r="G479" s="212" t="s">
        <v>121</v>
      </c>
      <c r="H479" s="213">
        <v>1</v>
      </c>
      <c r="I479" s="214"/>
      <c r="J479" s="215">
        <f>ROUND(I479*H479,2)</f>
        <v>0</v>
      </c>
      <c r="K479" s="211" t="s">
        <v>122</v>
      </c>
      <c r="L479" s="43"/>
      <c r="M479" s="216" t="s">
        <v>21</v>
      </c>
      <c r="N479" s="217" t="s">
        <v>44</v>
      </c>
      <c r="O479" s="83"/>
      <c r="P479" s="205">
        <f>O479*H479</f>
        <v>0</v>
      </c>
      <c r="Q479" s="205">
        <v>0</v>
      </c>
      <c r="R479" s="205">
        <f>Q479*H479</f>
        <v>0</v>
      </c>
      <c r="S479" s="205">
        <v>0</v>
      </c>
      <c r="T479" s="206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07" t="s">
        <v>116</v>
      </c>
      <c r="AT479" s="207" t="s">
        <v>1231</v>
      </c>
      <c r="AU479" s="207" t="s">
        <v>81</v>
      </c>
      <c r="AY479" s="16" t="s">
        <v>117</v>
      </c>
      <c r="BE479" s="208">
        <f>IF(N479="základní",J479,0)</f>
        <v>0</v>
      </c>
      <c r="BF479" s="208">
        <f>IF(N479="snížená",J479,0)</f>
        <v>0</v>
      </c>
      <c r="BG479" s="208">
        <f>IF(N479="zákl. přenesená",J479,0)</f>
        <v>0</v>
      </c>
      <c r="BH479" s="208">
        <f>IF(N479="sníž. přenesená",J479,0)</f>
        <v>0</v>
      </c>
      <c r="BI479" s="208">
        <f>IF(N479="nulová",J479,0)</f>
        <v>0</v>
      </c>
      <c r="BJ479" s="16" t="s">
        <v>81</v>
      </c>
      <c r="BK479" s="208">
        <f>ROUND(I479*H479,2)</f>
        <v>0</v>
      </c>
      <c r="BL479" s="16" t="s">
        <v>116</v>
      </c>
      <c r="BM479" s="207" t="s">
        <v>1712</v>
      </c>
    </row>
    <row r="480" s="2" customFormat="1" ht="62.7" customHeight="1">
      <c r="A480" s="37"/>
      <c r="B480" s="38"/>
      <c r="C480" s="209" t="s">
        <v>1713</v>
      </c>
      <c r="D480" s="209" t="s">
        <v>1231</v>
      </c>
      <c r="E480" s="210" t="s">
        <v>1714</v>
      </c>
      <c r="F480" s="211" t="s">
        <v>1715</v>
      </c>
      <c r="G480" s="212" t="s">
        <v>121</v>
      </c>
      <c r="H480" s="213">
        <v>1</v>
      </c>
      <c r="I480" s="214"/>
      <c r="J480" s="215">
        <f>ROUND(I480*H480,2)</f>
        <v>0</v>
      </c>
      <c r="K480" s="211" t="s">
        <v>122</v>
      </c>
      <c r="L480" s="43"/>
      <c r="M480" s="216" t="s">
        <v>21</v>
      </c>
      <c r="N480" s="217" t="s">
        <v>44</v>
      </c>
      <c r="O480" s="83"/>
      <c r="P480" s="205">
        <f>O480*H480</f>
        <v>0</v>
      </c>
      <c r="Q480" s="205">
        <v>0</v>
      </c>
      <c r="R480" s="205">
        <f>Q480*H480</f>
        <v>0</v>
      </c>
      <c r="S480" s="205">
        <v>0</v>
      </c>
      <c r="T480" s="206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07" t="s">
        <v>116</v>
      </c>
      <c r="AT480" s="207" t="s">
        <v>1231</v>
      </c>
      <c r="AU480" s="207" t="s">
        <v>81</v>
      </c>
      <c r="AY480" s="16" t="s">
        <v>117</v>
      </c>
      <c r="BE480" s="208">
        <f>IF(N480="základní",J480,0)</f>
        <v>0</v>
      </c>
      <c r="BF480" s="208">
        <f>IF(N480="snížená",J480,0)</f>
        <v>0</v>
      </c>
      <c r="BG480" s="208">
        <f>IF(N480="zákl. přenesená",J480,0)</f>
        <v>0</v>
      </c>
      <c r="BH480" s="208">
        <f>IF(N480="sníž. přenesená",J480,0)</f>
        <v>0</v>
      </c>
      <c r="BI480" s="208">
        <f>IF(N480="nulová",J480,0)</f>
        <v>0</v>
      </c>
      <c r="BJ480" s="16" t="s">
        <v>81</v>
      </c>
      <c r="BK480" s="208">
        <f>ROUND(I480*H480,2)</f>
        <v>0</v>
      </c>
      <c r="BL480" s="16" t="s">
        <v>116</v>
      </c>
      <c r="BM480" s="207" t="s">
        <v>1716</v>
      </c>
    </row>
    <row r="481" s="2" customFormat="1" ht="90" customHeight="1">
      <c r="A481" s="37"/>
      <c r="B481" s="38"/>
      <c r="C481" s="209" t="s">
        <v>1717</v>
      </c>
      <c r="D481" s="209" t="s">
        <v>1231</v>
      </c>
      <c r="E481" s="210" t="s">
        <v>1718</v>
      </c>
      <c r="F481" s="211" t="s">
        <v>1719</v>
      </c>
      <c r="G481" s="212" t="s">
        <v>1720</v>
      </c>
      <c r="H481" s="213">
        <v>1</v>
      </c>
      <c r="I481" s="214"/>
      <c r="J481" s="215">
        <f>ROUND(I481*H481,2)</f>
        <v>0</v>
      </c>
      <c r="K481" s="211" t="s">
        <v>122</v>
      </c>
      <c r="L481" s="43"/>
      <c r="M481" s="216" t="s">
        <v>21</v>
      </c>
      <c r="N481" s="217" t="s">
        <v>44</v>
      </c>
      <c r="O481" s="83"/>
      <c r="P481" s="205">
        <f>O481*H481</f>
        <v>0</v>
      </c>
      <c r="Q481" s="205">
        <v>0</v>
      </c>
      <c r="R481" s="205">
        <f>Q481*H481</f>
        <v>0</v>
      </c>
      <c r="S481" s="205">
        <v>0</v>
      </c>
      <c r="T481" s="206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07" t="s">
        <v>116</v>
      </c>
      <c r="AT481" s="207" t="s">
        <v>1231</v>
      </c>
      <c r="AU481" s="207" t="s">
        <v>81</v>
      </c>
      <c r="AY481" s="16" t="s">
        <v>117</v>
      </c>
      <c r="BE481" s="208">
        <f>IF(N481="základní",J481,0)</f>
        <v>0</v>
      </c>
      <c r="BF481" s="208">
        <f>IF(N481="snížená",J481,0)</f>
        <v>0</v>
      </c>
      <c r="BG481" s="208">
        <f>IF(N481="zákl. přenesená",J481,0)</f>
        <v>0</v>
      </c>
      <c r="BH481" s="208">
        <f>IF(N481="sníž. přenesená",J481,0)</f>
        <v>0</v>
      </c>
      <c r="BI481" s="208">
        <f>IF(N481="nulová",J481,0)</f>
        <v>0</v>
      </c>
      <c r="BJ481" s="16" t="s">
        <v>81</v>
      </c>
      <c r="BK481" s="208">
        <f>ROUND(I481*H481,2)</f>
        <v>0</v>
      </c>
      <c r="BL481" s="16" t="s">
        <v>116</v>
      </c>
      <c r="BM481" s="207" t="s">
        <v>1721</v>
      </c>
    </row>
    <row r="482" s="2" customFormat="1" ht="16.5" customHeight="1">
      <c r="A482" s="37"/>
      <c r="B482" s="38"/>
      <c r="C482" s="209" t="s">
        <v>1722</v>
      </c>
      <c r="D482" s="209" t="s">
        <v>1231</v>
      </c>
      <c r="E482" s="210" t="s">
        <v>1723</v>
      </c>
      <c r="F482" s="211" t="s">
        <v>1724</v>
      </c>
      <c r="G482" s="212" t="s">
        <v>121</v>
      </c>
      <c r="H482" s="213">
        <v>1</v>
      </c>
      <c r="I482" s="214"/>
      <c r="J482" s="215">
        <f>ROUND(I482*H482,2)</f>
        <v>0</v>
      </c>
      <c r="K482" s="211" t="s">
        <v>122</v>
      </c>
      <c r="L482" s="43"/>
      <c r="M482" s="216" t="s">
        <v>21</v>
      </c>
      <c r="N482" s="217" t="s">
        <v>44</v>
      </c>
      <c r="O482" s="83"/>
      <c r="P482" s="205">
        <f>O482*H482</f>
        <v>0</v>
      </c>
      <c r="Q482" s="205">
        <v>0</v>
      </c>
      <c r="R482" s="205">
        <f>Q482*H482</f>
        <v>0</v>
      </c>
      <c r="S482" s="205">
        <v>0</v>
      </c>
      <c r="T482" s="206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07" t="s">
        <v>116</v>
      </c>
      <c r="AT482" s="207" t="s">
        <v>1231</v>
      </c>
      <c r="AU482" s="207" t="s">
        <v>81</v>
      </c>
      <c r="AY482" s="16" t="s">
        <v>117</v>
      </c>
      <c r="BE482" s="208">
        <f>IF(N482="základní",J482,0)</f>
        <v>0</v>
      </c>
      <c r="BF482" s="208">
        <f>IF(N482="snížená",J482,0)</f>
        <v>0</v>
      </c>
      <c r="BG482" s="208">
        <f>IF(N482="zákl. přenesená",J482,0)</f>
        <v>0</v>
      </c>
      <c r="BH482" s="208">
        <f>IF(N482="sníž. přenesená",J482,0)</f>
        <v>0</v>
      </c>
      <c r="BI482" s="208">
        <f>IF(N482="nulová",J482,0)</f>
        <v>0</v>
      </c>
      <c r="BJ482" s="16" t="s">
        <v>81</v>
      </c>
      <c r="BK482" s="208">
        <f>ROUND(I482*H482,2)</f>
        <v>0</v>
      </c>
      <c r="BL482" s="16" t="s">
        <v>116</v>
      </c>
      <c r="BM482" s="207" t="s">
        <v>1725</v>
      </c>
    </row>
    <row r="483" s="2" customFormat="1" ht="33" customHeight="1">
      <c r="A483" s="37"/>
      <c r="B483" s="38"/>
      <c r="C483" s="209" t="s">
        <v>1726</v>
      </c>
      <c r="D483" s="209" t="s">
        <v>1231</v>
      </c>
      <c r="E483" s="210" t="s">
        <v>1727</v>
      </c>
      <c r="F483" s="211" t="s">
        <v>1728</v>
      </c>
      <c r="G483" s="212" t="s">
        <v>121</v>
      </c>
      <c r="H483" s="213">
        <v>1</v>
      </c>
      <c r="I483" s="214"/>
      <c r="J483" s="215">
        <f>ROUND(I483*H483,2)</f>
        <v>0</v>
      </c>
      <c r="K483" s="211" t="s">
        <v>122</v>
      </c>
      <c r="L483" s="43"/>
      <c r="M483" s="216" t="s">
        <v>21</v>
      </c>
      <c r="N483" s="217" t="s">
        <v>44</v>
      </c>
      <c r="O483" s="83"/>
      <c r="P483" s="205">
        <f>O483*H483</f>
        <v>0</v>
      </c>
      <c r="Q483" s="205">
        <v>0</v>
      </c>
      <c r="R483" s="205">
        <f>Q483*H483</f>
        <v>0</v>
      </c>
      <c r="S483" s="205">
        <v>0</v>
      </c>
      <c r="T483" s="206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07" t="s">
        <v>116</v>
      </c>
      <c r="AT483" s="207" t="s">
        <v>1231</v>
      </c>
      <c r="AU483" s="207" t="s">
        <v>81</v>
      </c>
      <c r="AY483" s="16" t="s">
        <v>117</v>
      </c>
      <c r="BE483" s="208">
        <f>IF(N483="základní",J483,0)</f>
        <v>0</v>
      </c>
      <c r="BF483" s="208">
        <f>IF(N483="snížená",J483,0)</f>
        <v>0</v>
      </c>
      <c r="BG483" s="208">
        <f>IF(N483="zákl. přenesená",J483,0)</f>
        <v>0</v>
      </c>
      <c r="BH483" s="208">
        <f>IF(N483="sníž. přenesená",J483,0)</f>
        <v>0</v>
      </c>
      <c r="BI483" s="208">
        <f>IF(N483="nulová",J483,0)</f>
        <v>0</v>
      </c>
      <c r="BJ483" s="16" t="s">
        <v>81</v>
      </c>
      <c r="BK483" s="208">
        <f>ROUND(I483*H483,2)</f>
        <v>0</v>
      </c>
      <c r="BL483" s="16" t="s">
        <v>116</v>
      </c>
      <c r="BM483" s="207" t="s">
        <v>1729</v>
      </c>
    </row>
    <row r="484" s="2" customFormat="1" ht="16.5" customHeight="1">
      <c r="A484" s="37"/>
      <c r="B484" s="38"/>
      <c r="C484" s="209" t="s">
        <v>1730</v>
      </c>
      <c r="D484" s="209" t="s">
        <v>1231</v>
      </c>
      <c r="E484" s="210" t="s">
        <v>1731</v>
      </c>
      <c r="F484" s="211" t="s">
        <v>1732</v>
      </c>
      <c r="G484" s="212" t="s">
        <v>121</v>
      </c>
      <c r="H484" s="213">
        <v>1</v>
      </c>
      <c r="I484" s="214"/>
      <c r="J484" s="215">
        <f>ROUND(I484*H484,2)</f>
        <v>0</v>
      </c>
      <c r="K484" s="211" t="s">
        <v>122</v>
      </c>
      <c r="L484" s="43"/>
      <c r="M484" s="216" t="s">
        <v>21</v>
      </c>
      <c r="N484" s="217" t="s">
        <v>44</v>
      </c>
      <c r="O484" s="83"/>
      <c r="P484" s="205">
        <f>O484*H484</f>
        <v>0</v>
      </c>
      <c r="Q484" s="205">
        <v>0</v>
      </c>
      <c r="R484" s="205">
        <f>Q484*H484</f>
        <v>0</v>
      </c>
      <c r="S484" s="205">
        <v>0</v>
      </c>
      <c r="T484" s="206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07" t="s">
        <v>116</v>
      </c>
      <c r="AT484" s="207" t="s">
        <v>1231</v>
      </c>
      <c r="AU484" s="207" t="s">
        <v>81</v>
      </c>
      <c r="AY484" s="16" t="s">
        <v>117</v>
      </c>
      <c r="BE484" s="208">
        <f>IF(N484="základní",J484,0)</f>
        <v>0</v>
      </c>
      <c r="BF484" s="208">
        <f>IF(N484="snížená",J484,0)</f>
        <v>0</v>
      </c>
      <c r="BG484" s="208">
        <f>IF(N484="zákl. přenesená",J484,0)</f>
        <v>0</v>
      </c>
      <c r="BH484" s="208">
        <f>IF(N484="sníž. přenesená",J484,0)</f>
        <v>0</v>
      </c>
      <c r="BI484" s="208">
        <f>IF(N484="nulová",J484,0)</f>
        <v>0</v>
      </c>
      <c r="BJ484" s="16" t="s">
        <v>81</v>
      </c>
      <c r="BK484" s="208">
        <f>ROUND(I484*H484,2)</f>
        <v>0</v>
      </c>
      <c r="BL484" s="16" t="s">
        <v>116</v>
      </c>
      <c r="BM484" s="207" t="s">
        <v>1733</v>
      </c>
    </row>
    <row r="485" s="2" customFormat="1" ht="24.15" customHeight="1">
      <c r="A485" s="37"/>
      <c r="B485" s="38"/>
      <c r="C485" s="209" t="s">
        <v>1734</v>
      </c>
      <c r="D485" s="209" t="s">
        <v>1231</v>
      </c>
      <c r="E485" s="210" t="s">
        <v>1735</v>
      </c>
      <c r="F485" s="211" t="s">
        <v>1736</v>
      </c>
      <c r="G485" s="212" t="s">
        <v>121</v>
      </c>
      <c r="H485" s="213">
        <v>1</v>
      </c>
      <c r="I485" s="214"/>
      <c r="J485" s="215">
        <f>ROUND(I485*H485,2)</f>
        <v>0</v>
      </c>
      <c r="K485" s="211" t="s">
        <v>122</v>
      </c>
      <c r="L485" s="43"/>
      <c r="M485" s="216" t="s">
        <v>21</v>
      </c>
      <c r="N485" s="217" t="s">
        <v>44</v>
      </c>
      <c r="O485" s="83"/>
      <c r="P485" s="205">
        <f>O485*H485</f>
        <v>0</v>
      </c>
      <c r="Q485" s="205">
        <v>0</v>
      </c>
      <c r="R485" s="205">
        <f>Q485*H485</f>
        <v>0</v>
      </c>
      <c r="S485" s="205">
        <v>0</v>
      </c>
      <c r="T485" s="206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07" t="s">
        <v>116</v>
      </c>
      <c r="AT485" s="207" t="s">
        <v>1231</v>
      </c>
      <c r="AU485" s="207" t="s">
        <v>81</v>
      </c>
      <c r="AY485" s="16" t="s">
        <v>117</v>
      </c>
      <c r="BE485" s="208">
        <f>IF(N485="základní",J485,0)</f>
        <v>0</v>
      </c>
      <c r="BF485" s="208">
        <f>IF(N485="snížená",J485,0)</f>
        <v>0</v>
      </c>
      <c r="BG485" s="208">
        <f>IF(N485="zákl. přenesená",J485,0)</f>
        <v>0</v>
      </c>
      <c r="BH485" s="208">
        <f>IF(N485="sníž. přenesená",J485,0)</f>
        <v>0</v>
      </c>
      <c r="BI485" s="208">
        <f>IF(N485="nulová",J485,0)</f>
        <v>0</v>
      </c>
      <c r="BJ485" s="16" t="s">
        <v>81</v>
      </c>
      <c r="BK485" s="208">
        <f>ROUND(I485*H485,2)</f>
        <v>0</v>
      </c>
      <c r="BL485" s="16" t="s">
        <v>116</v>
      </c>
      <c r="BM485" s="207" t="s">
        <v>1737</v>
      </c>
    </row>
    <row r="486" s="2" customFormat="1" ht="24.15" customHeight="1">
      <c r="A486" s="37"/>
      <c r="B486" s="38"/>
      <c r="C486" s="209" t="s">
        <v>1738</v>
      </c>
      <c r="D486" s="209" t="s">
        <v>1231</v>
      </c>
      <c r="E486" s="210" t="s">
        <v>1739</v>
      </c>
      <c r="F486" s="211" t="s">
        <v>1740</v>
      </c>
      <c r="G486" s="212" t="s">
        <v>121</v>
      </c>
      <c r="H486" s="213">
        <v>1</v>
      </c>
      <c r="I486" s="214"/>
      <c r="J486" s="215">
        <f>ROUND(I486*H486,2)</f>
        <v>0</v>
      </c>
      <c r="K486" s="211" t="s">
        <v>122</v>
      </c>
      <c r="L486" s="43"/>
      <c r="M486" s="216" t="s">
        <v>21</v>
      </c>
      <c r="N486" s="217" t="s">
        <v>44</v>
      </c>
      <c r="O486" s="83"/>
      <c r="P486" s="205">
        <f>O486*H486</f>
        <v>0</v>
      </c>
      <c r="Q486" s="205">
        <v>0</v>
      </c>
      <c r="R486" s="205">
        <f>Q486*H486</f>
        <v>0</v>
      </c>
      <c r="S486" s="205">
        <v>0</v>
      </c>
      <c r="T486" s="206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07" t="s">
        <v>116</v>
      </c>
      <c r="AT486" s="207" t="s">
        <v>1231</v>
      </c>
      <c r="AU486" s="207" t="s">
        <v>81</v>
      </c>
      <c r="AY486" s="16" t="s">
        <v>117</v>
      </c>
      <c r="BE486" s="208">
        <f>IF(N486="základní",J486,0)</f>
        <v>0</v>
      </c>
      <c r="BF486" s="208">
        <f>IF(N486="snížená",J486,0)</f>
        <v>0</v>
      </c>
      <c r="BG486" s="208">
        <f>IF(N486="zákl. přenesená",J486,0)</f>
        <v>0</v>
      </c>
      <c r="BH486" s="208">
        <f>IF(N486="sníž. přenesená",J486,0)</f>
        <v>0</v>
      </c>
      <c r="BI486" s="208">
        <f>IF(N486="nulová",J486,0)</f>
        <v>0</v>
      </c>
      <c r="BJ486" s="16" t="s">
        <v>81</v>
      </c>
      <c r="BK486" s="208">
        <f>ROUND(I486*H486,2)</f>
        <v>0</v>
      </c>
      <c r="BL486" s="16" t="s">
        <v>116</v>
      </c>
      <c r="BM486" s="207" t="s">
        <v>1741</v>
      </c>
    </row>
    <row r="487" s="2" customFormat="1" ht="24.15" customHeight="1">
      <c r="A487" s="37"/>
      <c r="B487" s="38"/>
      <c r="C487" s="209" t="s">
        <v>1742</v>
      </c>
      <c r="D487" s="209" t="s">
        <v>1231</v>
      </c>
      <c r="E487" s="210" t="s">
        <v>1743</v>
      </c>
      <c r="F487" s="211" t="s">
        <v>1744</v>
      </c>
      <c r="G487" s="212" t="s">
        <v>121</v>
      </c>
      <c r="H487" s="213">
        <v>1</v>
      </c>
      <c r="I487" s="214"/>
      <c r="J487" s="215">
        <f>ROUND(I487*H487,2)</f>
        <v>0</v>
      </c>
      <c r="K487" s="211" t="s">
        <v>122</v>
      </c>
      <c r="L487" s="43"/>
      <c r="M487" s="216" t="s">
        <v>21</v>
      </c>
      <c r="N487" s="217" t="s">
        <v>44</v>
      </c>
      <c r="O487" s="83"/>
      <c r="P487" s="205">
        <f>O487*H487</f>
        <v>0</v>
      </c>
      <c r="Q487" s="205">
        <v>0</v>
      </c>
      <c r="R487" s="205">
        <f>Q487*H487</f>
        <v>0</v>
      </c>
      <c r="S487" s="205">
        <v>0</v>
      </c>
      <c r="T487" s="206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07" t="s">
        <v>116</v>
      </c>
      <c r="AT487" s="207" t="s">
        <v>1231</v>
      </c>
      <c r="AU487" s="207" t="s">
        <v>81</v>
      </c>
      <c r="AY487" s="16" t="s">
        <v>117</v>
      </c>
      <c r="BE487" s="208">
        <f>IF(N487="základní",J487,0)</f>
        <v>0</v>
      </c>
      <c r="BF487" s="208">
        <f>IF(N487="snížená",J487,0)</f>
        <v>0</v>
      </c>
      <c r="BG487" s="208">
        <f>IF(N487="zákl. přenesená",J487,0)</f>
        <v>0</v>
      </c>
      <c r="BH487" s="208">
        <f>IF(N487="sníž. přenesená",J487,0)</f>
        <v>0</v>
      </c>
      <c r="BI487" s="208">
        <f>IF(N487="nulová",J487,0)</f>
        <v>0</v>
      </c>
      <c r="BJ487" s="16" t="s">
        <v>81</v>
      </c>
      <c r="BK487" s="208">
        <f>ROUND(I487*H487,2)</f>
        <v>0</v>
      </c>
      <c r="BL487" s="16" t="s">
        <v>116</v>
      </c>
      <c r="BM487" s="207" t="s">
        <v>1745</v>
      </c>
    </row>
    <row r="488" s="2" customFormat="1" ht="16.5" customHeight="1">
      <c r="A488" s="37"/>
      <c r="B488" s="38"/>
      <c r="C488" s="209" t="s">
        <v>1746</v>
      </c>
      <c r="D488" s="209" t="s">
        <v>1231</v>
      </c>
      <c r="E488" s="210" t="s">
        <v>1747</v>
      </c>
      <c r="F488" s="211" t="s">
        <v>1748</v>
      </c>
      <c r="G488" s="212" t="s">
        <v>121</v>
      </c>
      <c r="H488" s="213">
        <v>1</v>
      </c>
      <c r="I488" s="214"/>
      <c r="J488" s="215">
        <f>ROUND(I488*H488,2)</f>
        <v>0</v>
      </c>
      <c r="K488" s="211" t="s">
        <v>122</v>
      </c>
      <c r="L488" s="43"/>
      <c r="M488" s="216" t="s">
        <v>21</v>
      </c>
      <c r="N488" s="217" t="s">
        <v>44</v>
      </c>
      <c r="O488" s="83"/>
      <c r="P488" s="205">
        <f>O488*H488</f>
        <v>0</v>
      </c>
      <c r="Q488" s="205">
        <v>0</v>
      </c>
      <c r="R488" s="205">
        <f>Q488*H488</f>
        <v>0</v>
      </c>
      <c r="S488" s="205">
        <v>0</v>
      </c>
      <c r="T488" s="206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07" t="s">
        <v>116</v>
      </c>
      <c r="AT488" s="207" t="s">
        <v>1231</v>
      </c>
      <c r="AU488" s="207" t="s">
        <v>81</v>
      </c>
      <c r="AY488" s="16" t="s">
        <v>117</v>
      </c>
      <c r="BE488" s="208">
        <f>IF(N488="základní",J488,0)</f>
        <v>0</v>
      </c>
      <c r="BF488" s="208">
        <f>IF(N488="snížená",J488,0)</f>
        <v>0</v>
      </c>
      <c r="BG488" s="208">
        <f>IF(N488="zákl. přenesená",J488,0)</f>
        <v>0</v>
      </c>
      <c r="BH488" s="208">
        <f>IF(N488="sníž. přenesená",J488,0)</f>
        <v>0</v>
      </c>
      <c r="BI488" s="208">
        <f>IF(N488="nulová",J488,0)</f>
        <v>0</v>
      </c>
      <c r="BJ488" s="16" t="s">
        <v>81</v>
      </c>
      <c r="BK488" s="208">
        <f>ROUND(I488*H488,2)</f>
        <v>0</v>
      </c>
      <c r="BL488" s="16" t="s">
        <v>116</v>
      </c>
      <c r="BM488" s="207" t="s">
        <v>1749</v>
      </c>
    </row>
    <row r="489" s="2" customFormat="1" ht="21.75" customHeight="1">
      <c r="A489" s="37"/>
      <c r="B489" s="38"/>
      <c r="C489" s="209" t="s">
        <v>1750</v>
      </c>
      <c r="D489" s="209" t="s">
        <v>1231</v>
      </c>
      <c r="E489" s="210" t="s">
        <v>1751</v>
      </c>
      <c r="F489" s="211" t="s">
        <v>1752</v>
      </c>
      <c r="G489" s="212" t="s">
        <v>121</v>
      </c>
      <c r="H489" s="213">
        <v>1</v>
      </c>
      <c r="I489" s="214"/>
      <c r="J489" s="215">
        <f>ROUND(I489*H489,2)</f>
        <v>0</v>
      </c>
      <c r="K489" s="211" t="s">
        <v>122</v>
      </c>
      <c r="L489" s="43"/>
      <c r="M489" s="216" t="s">
        <v>21</v>
      </c>
      <c r="N489" s="217" t="s">
        <v>44</v>
      </c>
      <c r="O489" s="83"/>
      <c r="P489" s="205">
        <f>O489*H489</f>
        <v>0</v>
      </c>
      <c r="Q489" s="205">
        <v>0</v>
      </c>
      <c r="R489" s="205">
        <f>Q489*H489</f>
        <v>0</v>
      </c>
      <c r="S489" s="205">
        <v>0</v>
      </c>
      <c r="T489" s="206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07" t="s">
        <v>116</v>
      </c>
      <c r="AT489" s="207" t="s">
        <v>1231</v>
      </c>
      <c r="AU489" s="207" t="s">
        <v>81</v>
      </c>
      <c r="AY489" s="16" t="s">
        <v>117</v>
      </c>
      <c r="BE489" s="208">
        <f>IF(N489="základní",J489,0)</f>
        <v>0</v>
      </c>
      <c r="BF489" s="208">
        <f>IF(N489="snížená",J489,0)</f>
        <v>0</v>
      </c>
      <c r="BG489" s="208">
        <f>IF(N489="zákl. přenesená",J489,0)</f>
        <v>0</v>
      </c>
      <c r="BH489" s="208">
        <f>IF(N489="sníž. přenesená",J489,0)</f>
        <v>0</v>
      </c>
      <c r="BI489" s="208">
        <f>IF(N489="nulová",J489,0)</f>
        <v>0</v>
      </c>
      <c r="BJ489" s="16" t="s">
        <v>81</v>
      </c>
      <c r="BK489" s="208">
        <f>ROUND(I489*H489,2)</f>
        <v>0</v>
      </c>
      <c r="BL489" s="16" t="s">
        <v>116</v>
      </c>
      <c r="BM489" s="207" t="s">
        <v>1753</v>
      </c>
    </row>
    <row r="490" s="2" customFormat="1" ht="24.15" customHeight="1">
      <c r="A490" s="37"/>
      <c r="B490" s="38"/>
      <c r="C490" s="209" t="s">
        <v>1754</v>
      </c>
      <c r="D490" s="209" t="s">
        <v>1231</v>
      </c>
      <c r="E490" s="210" t="s">
        <v>1755</v>
      </c>
      <c r="F490" s="211" t="s">
        <v>1756</v>
      </c>
      <c r="G490" s="212" t="s">
        <v>121</v>
      </c>
      <c r="H490" s="213">
        <v>1</v>
      </c>
      <c r="I490" s="214"/>
      <c r="J490" s="215">
        <f>ROUND(I490*H490,2)</f>
        <v>0</v>
      </c>
      <c r="K490" s="211" t="s">
        <v>122</v>
      </c>
      <c r="L490" s="43"/>
      <c r="M490" s="216" t="s">
        <v>21</v>
      </c>
      <c r="N490" s="217" t="s">
        <v>44</v>
      </c>
      <c r="O490" s="83"/>
      <c r="P490" s="205">
        <f>O490*H490</f>
        <v>0</v>
      </c>
      <c r="Q490" s="205">
        <v>0</v>
      </c>
      <c r="R490" s="205">
        <f>Q490*H490</f>
        <v>0</v>
      </c>
      <c r="S490" s="205">
        <v>0</v>
      </c>
      <c r="T490" s="206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07" t="s">
        <v>116</v>
      </c>
      <c r="AT490" s="207" t="s">
        <v>1231</v>
      </c>
      <c r="AU490" s="207" t="s">
        <v>81</v>
      </c>
      <c r="AY490" s="16" t="s">
        <v>117</v>
      </c>
      <c r="BE490" s="208">
        <f>IF(N490="základní",J490,0)</f>
        <v>0</v>
      </c>
      <c r="BF490" s="208">
        <f>IF(N490="snížená",J490,0)</f>
        <v>0</v>
      </c>
      <c r="BG490" s="208">
        <f>IF(N490="zákl. přenesená",J490,0)</f>
        <v>0</v>
      </c>
      <c r="BH490" s="208">
        <f>IF(N490="sníž. přenesená",J490,0)</f>
        <v>0</v>
      </c>
      <c r="BI490" s="208">
        <f>IF(N490="nulová",J490,0)</f>
        <v>0</v>
      </c>
      <c r="BJ490" s="16" t="s">
        <v>81</v>
      </c>
      <c r="BK490" s="208">
        <f>ROUND(I490*H490,2)</f>
        <v>0</v>
      </c>
      <c r="BL490" s="16" t="s">
        <v>116</v>
      </c>
      <c r="BM490" s="207" t="s">
        <v>1757</v>
      </c>
    </row>
    <row r="491" s="2" customFormat="1" ht="24.15" customHeight="1">
      <c r="A491" s="37"/>
      <c r="B491" s="38"/>
      <c r="C491" s="209" t="s">
        <v>1758</v>
      </c>
      <c r="D491" s="209" t="s">
        <v>1231</v>
      </c>
      <c r="E491" s="210" t="s">
        <v>1759</v>
      </c>
      <c r="F491" s="211" t="s">
        <v>1760</v>
      </c>
      <c r="G491" s="212" t="s">
        <v>121</v>
      </c>
      <c r="H491" s="213">
        <v>1</v>
      </c>
      <c r="I491" s="214"/>
      <c r="J491" s="215">
        <f>ROUND(I491*H491,2)</f>
        <v>0</v>
      </c>
      <c r="K491" s="211" t="s">
        <v>122</v>
      </c>
      <c r="L491" s="43"/>
      <c r="M491" s="216" t="s">
        <v>21</v>
      </c>
      <c r="N491" s="217" t="s">
        <v>44</v>
      </c>
      <c r="O491" s="83"/>
      <c r="P491" s="205">
        <f>O491*H491</f>
        <v>0</v>
      </c>
      <c r="Q491" s="205">
        <v>0</v>
      </c>
      <c r="R491" s="205">
        <f>Q491*H491</f>
        <v>0</v>
      </c>
      <c r="S491" s="205">
        <v>0</v>
      </c>
      <c r="T491" s="206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07" t="s">
        <v>116</v>
      </c>
      <c r="AT491" s="207" t="s">
        <v>1231</v>
      </c>
      <c r="AU491" s="207" t="s">
        <v>81</v>
      </c>
      <c r="AY491" s="16" t="s">
        <v>117</v>
      </c>
      <c r="BE491" s="208">
        <f>IF(N491="základní",J491,0)</f>
        <v>0</v>
      </c>
      <c r="BF491" s="208">
        <f>IF(N491="snížená",J491,0)</f>
        <v>0</v>
      </c>
      <c r="BG491" s="208">
        <f>IF(N491="zákl. přenesená",J491,0)</f>
        <v>0</v>
      </c>
      <c r="BH491" s="208">
        <f>IF(N491="sníž. přenesená",J491,0)</f>
        <v>0</v>
      </c>
      <c r="BI491" s="208">
        <f>IF(N491="nulová",J491,0)</f>
        <v>0</v>
      </c>
      <c r="BJ491" s="16" t="s">
        <v>81</v>
      </c>
      <c r="BK491" s="208">
        <f>ROUND(I491*H491,2)</f>
        <v>0</v>
      </c>
      <c r="BL491" s="16" t="s">
        <v>116</v>
      </c>
      <c r="BM491" s="207" t="s">
        <v>1761</v>
      </c>
    </row>
    <row r="492" s="2" customFormat="1" ht="37.8" customHeight="1">
      <c r="A492" s="37"/>
      <c r="B492" s="38"/>
      <c r="C492" s="209" t="s">
        <v>1762</v>
      </c>
      <c r="D492" s="209" t="s">
        <v>1231</v>
      </c>
      <c r="E492" s="210" t="s">
        <v>1763</v>
      </c>
      <c r="F492" s="211" t="s">
        <v>1764</v>
      </c>
      <c r="G492" s="212" t="s">
        <v>121</v>
      </c>
      <c r="H492" s="213">
        <v>1</v>
      </c>
      <c r="I492" s="214"/>
      <c r="J492" s="215">
        <f>ROUND(I492*H492,2)</f>
        <v>0</v>
      </c>
      <c r="K492" s="211" t="s">
        <v>122</v>
      </c>
      <c r="L492" s="43"/>
      <c r="M492" s="216" t="s">
        <v>21</v>
      </c>
      <c r="N492" s="217" t="s">
        <v>44</v>
      </c>
      <c r="O492" s="83"/>
      <c r="P492" s="205">
        <f>O492*H492</f>
        <v>0</v>
      </c>
      <c r="Q492" s="205">
        <v>0</v>
      </c>
      <c r="R492" s="205">
        <f>Q492*H492</f>
        <v>0</v>
      </c>
      <c r="S492" s="205">
        <v>0</v>
      </c>
      <c r="T492" s="206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07" t="s">
        <v>116</v>
      </c>
      <c r="AT492" s="207" t="s">
        <v>1231</v>
      </c>
      <c r="AU492" s="207" t="s">
        <v>81</v>
      </c>
      <c r="AY492" s="16" t="s">
        <v>117</v>
      </c>
      <c r="BE492" s="208">
        <f>IF(N492="základní",J492,0)</f>
        <v>0</v>
      </c>
      <c r="BF492" s="208">
        <f>IF(N492="snížená",J492,0)</f>
        <v>0</v>
      </c>
      <c r="BG492" s="208">
        <f>IF(N492="zákl. přenesená",J492,0)</f>
        <v>0</v>
      </c>
      <c r="BH492" s="208">
        <f>IF(N492="sníž. přenesená",J492,0)</f>
        <v>0</v>
      </c>
      <c r="BI492" s="208">
        <f>IF(N492="nulová",J492,0)</f>
        <v>0</v>
      </c>
      <c r="BJ492" s="16" t="s">
        <v>81</v>
      </c>
      <c r="BK492" s="208">
        <f>ROUND(I492*H492,2)</f>
        <v>0</v>
      </c>
      <c r="BL492" s="16" t="s">
        <v>116</v>
      </c>
      <c r="BM492" s="207" t="s">
        <v>1765</v>
      </c>
    </row>
    <row r="493" s="2" customFormat="1" ht="16.5" customHeight="1">
      <c r="A493" s="37"/>
      <c r="B493" s="38"/>
      <c r="C493" s="209" t="s">
        <v>1766</v>
      </c>
      <c r="D493" s="209" t="s">
        <v>1231</v>
      </c>
      <c r="E493" s="210" t="s">
        <v>1767</v>
      </c>
      <c r="F493" s="211" t="s">
        <v>1768</v>
      </c>
      <c r="G493" s="212" t="s">
        <v>121</v>
      </c>
      <c r="H493" s="213">
        <v>1</v>
      </c>
      <c r="I493" s="214"/>
      <c r="J493" s="215">
        <f>ROUND(I493*H493,2)</f>
        <v>0</v>
      </c>
      <c r="K493" s="211" t="s">
        <v>122</v>
      </c>
      <c r="L493" s="43"/>
      <c r="M493" s="216" t="s">
        <v>21</v>
      </c>
      <c r="N493" s="217" t="s">
        <v>44</v>
      </c>
      <c r="O493" s="83"/>
      <c r="P493" s="205">
        <f>O493*H493</f>
        <v>0</v>
      </c>
      <c r="Q493" s="205">
        <v>0</v>
      </c>
      <c r="R493" s="205">
        <f>Q493*H493</f>
        <v>0</v>
      </c>
      <c r="S493" s="205">
        <v>0</v>
      </c>
      <c r="T493" s="206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07" t="s">
        <v>116</v>
      </c>
      <c r="AT493" s="207" t="s">
        <v>1231</v>
      </c>
      <c r="AU493" s="207" t="s">
        <v>81</v>
      </c>
      <c r="AY493" s="16" t="s">
        <v>117</v>
      </c>
      <c r="BE493" s="208">
        <f>IF(N493="základní",J493,0)</f>
        <v>0</v>
      </c>
      <c r="BF493" s="208">
        <f>IF(N493="snížená",J493,0)</f>
        <v>0</v>
      </c>
      <c r="BG493" s="208">
        <f>IF(N493="zákl. přenesená",J493,0)</f>
        <v>0</v>
      </c>
      <c r="BH493" s="208">
        <f>IF(N493="sníž. přenesená",J493,0)</f>
        <v>0</v>
      </c>
      <c r="BI493" s="208">
        <f>IF(N493="nulová",J493,0)</f>
        <v>0</v>
      </c>
      <c r="BJ493" s="16" t="s">
        <v>81</v>
      </c>
      <c r="BK493" s="208">
        <f>ROUND(I493*H493,2)</f>
        <v>0</v>
      </c>
      <c r="BL493" s="16" t="s">
        <v>116</v>
      </c>
      <c r="BM493" s="207" t="s">
        <v>1769</v>
      </c>
    </row>
    <row r="494" s="2" customFormat="1" ht="16.5" customHeight="1">
      <c r="A494" s="37"/>
      <c r="B494" s="38"/>
      <c r="C494" s="209" t="s">
        <v>1770</v>
      </c>
      <c r="D494" s="209" t="s">
        <v>1231</v>
      </c>
      <c r="E494" s="210" t="s">
        <v>1771</v>
      </c>
      <c r="F494" s="211" t="s">
        <v>1772</v>
      </c>
      <c r="G494" s="212" t="s">
        <v>121</v>
      </c>
      <c r="H494" s="213">
        <v>1</v>
      </c>
      <c r="I494" s="214"/>
      <c r="J494" s="215">
        <f>ROUND(I494*H494,2)</f>
        <v>0</v>
      </c>
      <c r="K494" s="211" t="s">
        <v>122</v>
      </c>
      <c r="L494" s="43"/>
      <c r="M494" s="216" t="s">
        <v>21</v>
      </c>
      <c r="N494" s="217" t="s">
        <v>44</v>
      </c>
      <c r="O494" s="83"/>
      <c r="P494" s="205">
        <f>O494*H494</f>
        <v>0</v>
      </c>
      <c r="Q494" s="205">
        <v>0</v>
      </c>
      <c r="R494" s="205">
        <f>Q494*H494</f>
        <v>0</v>
      </c>
      <c r="S494" s="205">
        <v>0</v>
      </c>
      <c r="T494" s="206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07" t="s">
        <v>116</v>
      </c>
      <c r="AT494" s="207" t="s">
        <v>1231</v>
      </c>
      <c r="AU494" s="207" t="s">
        <v>81</v>
      </c>
      <c r="AY494" s="16" t="s">
        <v>117</v>
      </c>
      <c r="BE494" s="208">
        <f>IF(N494="základní",J494,0)</f>
        <v>0</v>
      </c>
      <c r="BF494" s="208">
        <f>IF(N494="snížená",J494,0)</f>
        <v>0</v>
      </c>
      <c r="BG494" s="208">
        <f>IF(N494="zákl. přenesená",J494,0)</f>
        <v>0</v>
      </c>
      <c r="BH494" s="208">
        <f>IF(N494="sníž. přenesená",J494,0)</f>
        <v>0</v>
      </c>
      <c r="BI494" s="208">
        <f>IF(N494="nulová",J494,0)</f>
        <v>0</v>
      </c>
      <c r="BJ494" s="16" t="s">
        <v>81</v>
      </c>
      <c r="BK494" s="208">
        <f>ROUND(I494*H494,2)</f>
        <v>0</v>
      </c>
      <c r="BL494" s="16" t="s">
        <v>116</v>
      </c>
      <c r="BM494" s="207" t="s">
        <v>1773</v>
      </c>
    </row>
    <row r="495" s="2" customFormat="1" ht="33" customHeight="1">
      <c r="A495" s="37"/>
      <c r="B495" s="38"/>
      <c r="C495" s="209" t="s">
        <v>1774</v>
      </c>
      <c r="D495" s="209" t="s">
        <v>1231</v>
      </c>
      <c r="E495" s="210" t="s">
        <v>1775</v>
      </c>
      <c r="F495" s="211" t="s">
        <v>1776</v>
      </c>
      <c r="G495" s="212" t="s">
        <v>121</v>
      </c>
      <c r="H495" s="213">
        <v>1</v>
      </c>
      <c r="I495" s="214"/>
      <c r="J495" s="215">
        <f>ROUND(I495*H495,2)</f>
        <v>0</v>
      </c>
      <c r="K495" s="211" t="s">
        <v>122</v>
      </c>
      <c r="L495" s="43"/>
      <c r="M495" s="216" t="s">
        <v>21</v>
      </c>
      <c r="N495" s="217" t="s">
        <v>44</v>
      </c>
      <c r="O495" s="83"/>
      <c r="P495" s="205">
        <f>O495*H495</f>
        <v>0</v>
      </c>
      <c r="Q495" s="205">
        <v>0</v>
      </c>
      <c r="R495" s="205">
        <f>Q495*H495</f>
        <v>0</v>
      </c>
      <c r="S495" s="205">
        <v>0</v>
      </c>
      <c r="T495" s="206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07" t="s">
        <v>116</v>
      </c>
      <c r="AT495" s="207" t="s">
        <v>1231</v>
      </c>
      <c r="AU495" s="207" t="s">
        <v>81</v>
      </c>
      <c r="AY495" s="16" t="s">
        <v>117</v>
      </c>
      <c r="BE495" s="208">
        <f>IF(N495="základní",J495,0)</f>
        <v>0</v>
      </c>
      <c r="BF495" s="208">
        <f>IF(N495="snížená",J495,0)</f>
        <v>0</v>
      </c>
      <c r="BG495" s="208">
        <f>IF(N495="zákl. přenesená",J495,0)</f>
        <v>0</v>
      </c>
      <c r="BH495" s="208">
        <f>IF(N495="sníž. přenesená",J495,0)</f>
        <v>0</v>
      </c>
      <c r="BI495" s="208">
        <f>IF(N495="nulová",J495,0)</f>
        <v>0</v>
      </c>
      <c r="BJ495" s="16" t="s">
        <v>81</v>
      </c>
      <c r="BK495" s="208">
        <f>ROUND(I495*H495,2)</f>
        <v>0</v>
      </c>
      <c r="BL495" s="16" t="s">
        <v>116</v>
      </c>
      <c r="BM495" s="207" t="s">
        <v>1777</v>
      </c>
    </row>
    <row r="496" s="2" customFormat="1" ht="24.15" customHeight="1">
      <c r="A496" s="37"/>
      <c r="B496" s="38"/>
      <c r="C496" s="209" t="s">
        <v>1778</v>
      </c>
      <c r="D496" s="209" t="s">
        <v>1231</v>
      </c>
      <c r="E496" s="210" t="s">
        <v>1779</v>
      </c>
      <c r="F496" s="211" t="s">
        <v>1780</v>
      </c>
      <c r="G496" s="212" t="s">
        <v>121</v>
      </c>
      <c r="H496" s="213">
        <v>1</v>
      </c>
      <c r="I496" s="214"/>
      <c r="J496" s="215">
        <f>ROUND(I496*H496,2)</f>
        <v>0</v>
      </c>
      <c r="K496" s="211" t="s">
        <v>122</v>
      </c>
      <c r="L496" s="43"/>
      <c r="M496" s="216" t="s">
        <v>21</v>
      </c>
      <c r="N496" s="217" t="s">
        <v>44</v>
      </c>
      <c r="O496" s="83"/>
      <c r="P496" s="205">
        <f>O496*H496</f>
        <v>0</v>
      </c>
      <c r="Q496" s="205">
        <v>0</v>
      </c>
      <c r="R496" s="205">
        <f>Q496*H496</f>
        <v>0</v>
      </c>
      <c r="S496" s="205">
        <v>0</v>
      </c>
      <c r="T496" s="206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07" t="s">
        <v>116</v>
      </c>
      <c r="AT496" s="207" t="s">
        <v>1231</v>
      </c>
      <c r="AU496" s="207" t="s">
        <v>81</v>
      </c>
      <c r="AY496" s="16" t="s">
        <v>117</v>
      </c>
      <c r="BE496" s="208">
        <f>IF(N496="základní",J496,0)</f>
        <v>0</v>
      </c>
      <c r="BF496" s="208">
        <f>IF(N496="snížená",J496,0)</f>
        <v>0</v>
      </c>
      <c r="BG496" s="208">
        <f>IF(N496="zákl. přenesená",J496,0)</f>
        <v>0</v>
      </c>
      <c r="BH496" s="208">
        <f>IF(N496="sníž. přenesená",J496,0)</f>
        <v>0</v>
      </c>
      <c r="BI496" s="208">
        <f>IF(N496="nulová",J496,0)</f>
        <v>0</v>
      </c>
      <c r="BJ496" s="16" t="s">
        <v>81</v>
      </c>
      <c r="BK496" s="208">
        <f>ROUND(I496*H496,2)</f>
        <v>0</v>
      </c>
      <c r="BL496" s="16" t="s">
        <v>116</v>
      </c>
      <c r="BM496" s="207" t="s">
        <v>1781</v>
      </c>
    </row>
    <row r="497" s="2" customFormat="1" ht="37.8" customHeight="1">
      <c r="A497" s="37"/>
      <c r="B497" s="38"/>
      <c r="C497" s="209" t="s">
        <v>1782</v>
      </c>
      <c r="D497" s="209" t="s">
        <v>1231</v>
      </c>
      <c r="E497" s="210" t="s">
        <v>1783</v>
      </c>
      <c r="F497" s="211" t="s">
        <v>1784</v>
      </c>
      <c r="G497" s="212" t="s">
        <v>121</v>
      </c>
      <c r="H497" s="213">
        <v>1</v>
      </c>
      <c r="I497" s="214"/>
      <c r="J497" s="215">
        <f>ROUND(I497*H497,2)</f>
        <v>0</v>
      </c>
      <c r="K497" s="211" t="s">
        <v>122</v>
      </c>
      <c r="L497" s="43"/>
      <c r="M497" s="216" t="s">
        <v>21</v>
      </c>
      <c r="N497" s="217" t="s">
        <v>44</v>
      </c>
      <c r="O497" s="83"/>
      <c r="P497" s="205">
        <f>O497*H497</f>
        <v>0</v>
      </c>
      <c r="Q497" s="205">
        <v>0</v>
      </c>
      <c r="R497" s="205">
        <f>Q497*H497</f>
        <v>0</v>
      </c>
      <c r="S497" s="205">
        <v>0</v>
      </c>
      <c r="T497" s="206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07" t="s">
        <v>116</v>
      </c>
      <c r="AT497" s="207" t="s">
        <v>1231</v>
      </c>
      <c r="AU497" s="207" t="s">
        <v>81</v>
      </c>
      <c r="AY497" s="16" t="s">
        <v>117</v>
      </c>
      <c r="BE497" s="208">
        <f>IF(N497="základní",J497,0)</f>
        <v>0</v>
      </c>
      <c r="BF497" s="208">
        <f>IF(N497="snížená",J497,0)</f>
        <v>0</v>
      </c>
      <c r="BG497" s="208">
        <f>IF(N497="zákl. přenesená",J497,0)</f>
        <v>0</v>
      </c>
      <c r="BH497" s="208">
        <f>IF(N497="sníž. přenesená",J497,0)</f>
        <v>0</v>
      </c>
      <c r="BI497" s="208">
        <f>IF(N497="nulová",J497,0)</f>
        <v>0</v>
      </c>
      <c r="BJ497" s="16" t="s">
        <v>81</v>
      </c>
      <c r="BK497" s="208">
        <f>ROUND(I497*H497,2)</f>
        <v>0</v>
      </c>
      <c r="BL497" s="16" t="s">
        <v>116</v>
      </c>
      <c r="BM497" s="207" t="s">
        <v>1785</v>
      </c>
    </row>
    <row r="498" s="2" customFormat="1" ht="37.8" customHeight="1">
      <c r="A498" s="37"/>
      <c r="B498" s="38"/>
      <c r="C498" s="209" t="s">
        <v>1786</v>
      </c>
      <c r="D498" s="209" t="s">
        <v>1231</v>
      </c>
      <c r="E498" s="210" t="s">
        <v>1787</v>
      </c>
      <c r="F498" s="211" t="s">
        <v>1788</v>
      </c>
      <c r="G498" s="212" t="s">
        <v>121</v>
      </c>
      <c r="H498" s="213">
        <v>1</v>
      </c>
      <c r="I498" s="214"/>
      <c r="J498" s="215">
        <f>ROUND(I498*H498,2)</f>
        <v>0</v>
      </c>
      <c r="K498" s="211" t="s">
        <v>122</v>
      </c>
      <c r="L498" s="43"/>
      <c r="M498" s="216" t="s">
        <v>21</v>
      </c>
      <c r="N498" s="217" t="s">
        <v>44</v>
      </c>
      <c r="O498" s="83"/>
      <c r="P498" s="205">
        <f>O498*H498</f>
        <v>0</v>
      </c>
      <c r="Q498" s="205">
        <v>0</v>
      </c>
      <c r="R498" s="205">
        <f>Q498*H498</f>
        <v>0</v>
      </c>
      <c r="S498" s="205">
        <v>0</v>
      </c>
      <c r="T498" s="206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07" t="s">
        <v>116</v>
      </c>
      <c r="AT498" s="207" t="s">
        <v>1231</v>
      </c>
      <c r="AU498" s="207" t="s">
        <v>81</v>
      </c>
      <c r="AY498" s="16" t="s">
        <v>117</v>
      </c>
      <c r="BE498" s="208">
        <f>IF(N498="základní",J498,0)</f>
        <v>0</v>
      </c>
      <c r="BF498" s="208">
        <f>IF(N498="snížená",J498,0)</f>
        <v>0</v>
      </c>
      <c r="BG498" s="208">
        <f>IF(N498="zákl. přenesená",J498,0)</f>
        <v>0</v>
      </c>
      <c r="BH498" s="208">
        <f>IF(N498="sníž. přenesená",J498,0)</f>
        <v>0</v>
      </c>
      <c r="BI498" s="208">
        <f>IF(N498="nulová",J498,0)</f>
        <v>0</v>
      </c>
      <c r="BJ498" s="16" t="s">
        <v>81</v>
      </c>
      <c r="BK498" s="208">
        <f>ROUND(I498*H498,2)</f>
        <v>0</v>
      </c>
      <c r="BL498" s="16" t="s">
        <v>116</v>
      </c>
      <c r="BM498" s="207" t="s">
        <v>1789</v>
      </c>
    </row>
    <row r="499" s="2" customFormat="1" ht="37.8" customHeight="1">
      <c r="A499" s="37"/>
      <c r="B499" s="38"/>
      <c r="C499" s="209" t="s">
        <v>1790</v>
      </c>
      <c r="D499" s="209" t="s">
        <v>1231</v>
      </c>
      <c r="E499" s="210" t="s">
        <v>1791</v>
      </c>
      <c r="F499" s="211" t="s">
        <v>1792</v>
      </c>
      <c r="G499" s="212" t="s">
        <v>121</v>
      </c>
      <c r="H499" s="213">
        <v>1</v>
      </c>
      <c r="I499" s="214"/>
      <c r="J499" s="215">
        <f>ROUND(I499*H499,2)</f>
        <v>0</v>
      </c>
      <c r="K499" s="211" t="s">
        <v>122</v>
      </c>
      <c r="L499" s="43"/>
      <c r="M499" s="216" t="s">
        <v>21</v>
      </c>
      <c r="N499" s="217" t="s">
        <v>44</v>
      </c>
      <c r="O499" s="83"/>
      <c r="P499" s="205">
        <f>O499*H499</f>
        <v>0</v>
      </c>
      <c r="Q499" s="205">
        <v>0</v>
      </c>
      <c r="R499" s="205">
        <f>Q499*H499</f>
        <v>0</v>
      </c>
      <c r="S499" s="205">
        <v>0</v>
      </c>
      <c r="T499" s="206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07" t="s">
        <v>116</v>
      </c>
      <c r="AT499" s="207" t="s">
        <v>1231</v>
      </c>
      <c r="AU499" s="207" t="s">
        <v>81</v>
      </c>
      <c r="AY499" s="16" t="s">
        <v>117</v>
      </c>
      <c r="BE499" s="208">
        <f>IF(N499="základní",J499,0)</f>
        <v>0</v>
      </c>
      <c r="BF499" s="208">
        <f>IF(N499="snížená",J499,0)</f>
        <v>0</v>
      </c>
      <c r="BG499" s="208">
        <f>IF(N499="zákl. přenesená",J499,0)</f>
        <v>0</v>
      </c>
      <c r="BH499" s="208">
        <f>IF(N499="sníž. přenesená",J499,0)</f>
        <v>0</v>
      </c>
      <c r="BI499" s="208">
        <f>IF(N499="nulová",J499,0)</f>
        <v>0</v>
      </c>
      <c r="BJ499" s="16" t="s">
        <v>81</v>
      </c>
      <c r="BK499" s="208">
        <f>ROUND(I499*H499,2)</f>
        <v>0</v>
      </c>
      <c r="BL499" s="16" t="s">
        <v>116</v>
      </c>
      <c r="BM499" s="207" t="s">
        <v>1793</v>
      </c>
    </row>
    <row r="500" s="2" customFormat="1" ht="24.15" customHeight="1">
      <c r="A500" s="37"/>
      <c r="B500" s="38"/>
      <c r="C500" s="209" t="s">
        <v>1794</v>
      </c>
      <c r="D500" s="209" t="s">
        <v>1231</v>
      </c>
      <c r="E500" s="210" t="s">
        <v>1795</v>
      </c>
      <c r="F500" s="211" t="s">
        <v>1796</v>
      </c>
      <c r="G500" s="212" t="s">
        <v>121</v>
      </c>
      <c r="H500" s="213">
        <v>1</v>
      </c>
      <c r="I500" s="214"/>
      <c r="J500" s="215">
        <f>ROUND(I500*H500,2)</f>
        <v>0</v>
      </c>
      <c r="K500" s="211" t="s">
        <v>122</v>
      </c>
      <c r="L500" s="43"/>
      <c r="M500" s="216" t="s">
        <v>21</v>
      </c>
      <c r="N500" s="217" t="s">
        <v>44</v>
      </c>
      <c r="O500" s="83"/>
      <c r="P500" s="205">
        <f>O500*H500</f>
        <v>0</v>
      </c>
      <c r="Q500" s="205">
        <v>0</v>
      </c>
      <c r="R500" s="205">
        <f>Q500*H500</f>
        <v>0</v>
      </c>
      <c r="S500" s="205">
        <v>0</v>
      </c>
      <c r="T500" s="206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07" t="s">
        <v>116</v>
      </c>
      <c r="AT500" s="207" t="s">
        <v>1231</v>
      </c>
      <c r="AU500" s="207" t="s">
        <v>81</v>
      </c>
      <c r="AY500" s="16" t="s">
        <v>117</v>
      </c>
      <c r="BE500" s="208">
        <f>IF(N500="základní",J500,0)</f>
        <v>0</v>
      </c>
      <c r="BF500" s="208">
        <f>IF(N500="snížená",J500,0)</f>
        <v>0</v>
      </c>
      <c r="BG500" s="208">
        <f>IF(N500="zákl. přenesená",J500,0)</f>
        <v>0</v>
      </c>
      <c r="BH500" s="208">
        <f>IF(N500="sníž. přenesená",J500,0)</f>
        <v>0</v>
      </c>
      <c r="BI500" s="208">
        <f>IF(N500="nulová",J500,0)</f>
        <v>0</v>
      </c>
      <c r="BJ500" s="16" t="s">
        <v>81</v>
      </c>
      <c r="BK500" s="208">
        <f>ROUND(I500*H500,2)</f>
        <v>0</v>
      </c>
      <c r="BL500" s="16" t="s">
        <v>116</v>
      </c>
      <c r="BM500" s="207" t="s">
        <v>1797</v>
      </c>
    </row>
    <row r="501" s="2" customFormat="1" ht="16.5" customHeight="1">
      <c r="A501" s="37"/>
      <c r="B501" s="38"/>
      <c r="C501" s="209" t="s">
        <v>1798</v>
      </c>
      <c r="D501" s="209" t="s">
        <v>1231</v>
      </c>
      <c r="E501" s="210" t="s">
        <v>1799</v>
      </c>
      <c r="F501" s="211" t="s">
        <v>1800</v>
      </c>
      <c r="G501" s="212" t="s">
        <v>121</v>
      </c>
      <c r="H501" s="213">
        <v>1</v>
      </c>
      <c r="I501" s="214"/>
      <c r="J501" s="215">
        <f>ROUND(I501*H501,2)</f>
        <v>0</v>
      </c>
      <c r="K501" s="211" t="s">
        <v>122</v>
      </c>
      <c r="L501" s="43"/>
      <c r="M501" s="216" t="s">
        <v>21</v>
      </c>
      <c r="N501" s="217" t="s">
        <v>44</v>
      </c>
      <c r="O501" s="83"/>
      <c r="P501" s="205">
        <f>O501*H501</f>
        <v>0</v>
      </c>
      <c r="Q501" s="205">
        <v>0</v>
      </c>
      <c r="R501" s="205">
        <f>Q501*H501</f>
        <v>0</v>
      </c>
      <c r="S501" s="205">
        <v>0</v>
      </c>
      <c r="T501" s="206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07" t="s">
        <v>116</v>
      </c>
      <c r="AT501" s="207" t="s">
        <v>1231</v>
      </c>
      <c r="AU501" s="207" t="s">
        <v>81</v>
      </c>
      <c r="AY501" s="16" t="s">
        <v>117</v>
      </c>
      <c r="BE501" s="208">
        <f>IF(N501="základní",J501,0)</f>
        <v>0</v>
      </c>
      <c r="BF501" s="208">
        <f>IF(N501="snížená",J501,0)</f>
        <v>0</v>
      </c>
      <c r="BG501" s="208">
        <f>IF(N501="zákl. přenesená",J501,0)</f>
        <v>0</v>
      </c>
      <c r="BH501" s="208">
        <f>IF(N501="sníž. přenesená",J501,0)</f>
        <v>0</v>
      </c>
      <c r="BI501" s="208">
        <f>IF(N501="nulová",J501,0)</f>
        <v>0</v>
      </c>
      <c r="BJ501" s="16" t="s">
        <v>81</v>
      </c>
      <c r="BK501" s="208">
        <f>ROUND(I501*H501,2)</f>
        <v>0</v>
      </c>
      <c r="BL501" s="16" t="s">
        <v>116</v>
      </c>
      <c r="BM501" s="207" t="s">
        <v>1801</v>
      </c>
    </row>
    <row r="502" s="2" customFormat="1" ht="16.5" customHeight="1">
      <c r="A502" s="37"/>
      <c r="B502" s="38"/>
      <c r="C502" s="209" t="s">
        <v>1802</v>
      </c>
      <c r="D502" s="209" t="s">
        <v>1231</v>
      </c>
      <c r="E502" s="210" t="s">
        <v>1803</v>
      </c>
      <c r="F502" s="211" t="s">
        <v>1804</v>
      </c>
      <c r="G502" s="212" t="s">
        <v>121</v>
      </c>
      <c r="H502" s="213">
        <v>1</v>
      </c>
      <c r="I502" s="214"/>
      <c r="J502" s="215">
        <f>ROUND(I502*H502,2)</f>
        <v>0</v>
      </c>
      <c r="K502" s="211" t="s">
        <v>122</v>
      </c>
      <c r="L502" s="43"/>
      <c r="M502" s="216" t="s">
        <v>21</v>
      </c>
      <c r="N502" s="217" t="s">
        <v>44</v>
      </c>
      <c r="O502" s="83"/>
      <c r="P502" s="205">
        <f>O502*H502</f>
        <v>0</v>
      </c>
      <c r="Q502" s="205">
        <v>0</v>
      </c>
      <c r="R502" s="205">
        <f>Q502*H502</f>
        <v>0</v>
      </c>
      <c r="S502" s="205">
        <v>0</v>
      </c>
      <c r="T502" s="206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07" t="s">
        <v>116</v>
      </c>
      <c r="AT502" s="207" t="s">
        <v>1231</v>
      </c>
      <c r="AU502" s="207" t="s">
        <v>81</v>
      </c>
      <c r="AY502" s="16" t="s">
        <v>117</v>
      </c>
      <c r="BE502" s="208">
        <f>IF(N502="základní",J502,0)</f>
        <v>0</v>
      </c>
      <c r="BF502" s="208">
        <f>IF(N502="snížená",J502,0)</f>
        <v>0</v>
      </c>
      <c r="BG502" s="208">
        <f>IF(N502="zákl. přenesená",J502,0)</f>
        <v>0</v>
      </c>
      <c r="BH502" s="208">
        <f>IF(N502="sníž. přenesená",J502,0)</f>
        <v>0</v>
      </c>
      <c r="BI502" s="208">
        <f>IF(N502="nulová",J502,0)</f>
        <v>0</v>
      </c>
      <c r="BJ502" s="16" t="s">
        <v>81</v>
      </c>
      <c r="BK502" s="208">
        <f>ROUND(I502*H502,2)</f>
        <v>0</v>
      </c>
      <c r="BL502" s="16" t="s">
        <v>116</v>
      </c>
      <c r="BM502" s="207" t="s">
        <v>1805</v>
      </c>
    </row>
    <row r="503" s="2" customFormat="1" ht="55.5" customHeight="1">
      <c r="A503" s="37"/>
      <c r="B503" s="38"/>
      <c r="C503" s="209" t="s">
        <v>1806</v>
      </c>
      <c r="D503" s="209" t="s">
        <v>1231</v>
      </c>
      <c r="E503" s="210" t="s">
        <v>1807</v>
      </c>
      <c r="F503" s="211" t="s">
        <v>1808</v>
      </c>
      <c r="G503" s="212" t="s">
        <v>121</v>
      </c>
      <c r="H503" s="213">
        <v>1</v>
      </c>
      <c r="I503" s="214"/>
      <c r="J503" s="215">
        <f>ROUND(I503*H503,2)</f>
        <v>0</v>
      </c>
      <c r="K503" s="211" t="s">
        <v>122</v>
      </c>
      <c r="L503" s="43"/>
      <c r="M503" s="216" t="s">
        <v>21</v>
      </c>
      <c r="N503" s="217" t="s">
        <v>44</v>
      </c>
      <c r="O503" s="83"/>
      <c r="P503" s="205">
        <f>O503*H503</f>
        <v>0</v>
      </c>
      <c r="Q503" s="205">
        <v>0</v>
      </c>
      <c r="R503" s="205">
        <f>Q503*H503</f>
        <v>0</v>
      </c>
      <c r="S503" s="205">
        <v>0</v>
      </c>
      <c r="T503" s="206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07" t="s">
        <v>116</v>
      </c>
      <c r="AT503" s="207" t="s">
        <v>1231</v>
      </c>
      <c r="AU503" s="207" t="s">
        <v>81</v>
      </c>
      <c r="AY503" s="16" t="s">
        <v>117</v>
      </c>
      <c r="BE503" s="208">
        <f>IF(N503="základní",J503,0)</f>
        <v>0</v>
      </c>
      <c r="BF503" s="208">
        <f>IF(N503="snížená",J503,0)</f>
        <v>0</v>
      </c>
      <c r="BG503" s="208">
        <f>IF(N503="zákl. přenesená",J503,0)</f>
        <v>0</v>
      </c>
      <c r="BH503" s="208">
        <f>IF(N503="sníž. přenesená",J503,0)</f>
        <v>0</v>
      </c>
      <c r="BI503" s="208">
        <f>IF(N503="nulová",J503,0)</f>
        <v>0</v>
      </c>
      <c r="BJ503" s="16" t="s">
        <v>81</v>
      </c>
      <c r="BK503" s="208">
        <f>ROUND(I503*H503,2)</f>
        <v>0</v>
      </c>
      <c r="BL503" s="16" t="s">
        <v>116</v>
      </c>
      <c r="BM503" s="207" t="s">
        <v>1809</v>
      </c>
    </row>
    <row r="504" s="2" customFormat="1" ht="55.5" customHeight="1">
      <c r="A504" s="37"/>
      <c r="B504" s="38"/>
      <c r="C504" s="209" t="s">
        <v>1810</v>
      </c>
      <c r="D504" s="209" t="s">
        <v>1231</v>
      </c>
      <c r="E504" s="210" t="s">
        <v>1811</v>
      </c>
      <c r="F504" s="211" t="s">
        <v>1812</v>
      </c>
      <c r="G504" s="212" t="s">
        <v>121</v>
      </c>
      <c r="H504" s="213">
        <v>1</v>
      </c>
      <c r="I504" s="214"/>
      <c r="J504" s="215">
        <f>ROUND(I504*H504,2)</f>
        <v>0</v>
      </c>
      <c r="K504" s="211" t="s">
        <v>122</v>
      </c>
      <c r="L504" s="43"/>
      <c r="M504" s="216" t="s">
        <v>21</v>
      </c>
      <c r="N504" s="217" t="s">
        <v>44</v>
      </c>
      <c r="O504" s="83"/>
      <c r="P504" s="205">
        <f>O504*H504</f>
        <v>0</v>
      </c>
      <c r="Q504" s="205">
        <v>0</v>
      </c>
      <c r="R504" s="205">
        <f>Q504*H504</f>
        <v>0</v>
      </c>
      <c r="S504" s="205">
        <v>0</v>
      </c>
      <c r="T504" s="206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07" t="s">
        <v>116</v>
      </c>
      <c r="AT504" s="207" t="s">
        <v>1231</v>
      </c>
      <c r="AU504" s="207" t="s">
        <v>81</v>
      </c>
      <c r="AY504" s="16" t="s">
        <v>117</v>
      </c>
      <c r="BE504" s="208">
        <f>IF(N504="základní",J504,0)</f>
        <v>0</v>
      </c>
      <c r="BF504" s="208">
        <f>IF(N504="snížená",J504,0)</f>
        <v>0</v>
      </c>
      <c r="BG504" s="208">
        <f>IF(N504="zákl. přenesená",J504,0)</f>
        <v>0</v>
      </c>
      <c r="BH504" s="208">
        <f>IF(N504="sníž. přenesená",J504,0)</f>
        <v>0</v>
      </c>
      <c r="BI504" s="208">
        <f>IF(N504="nulová",J504,0)</f>
        <v>0</v>
      </c>
      <c r="BJ504" s="16" t="s">
        <v>81</v>
      </c>
      <c r="BK504" s="208">
        <f>ROUND(I504*H504,2)</f>
        <v>0</v>
      </c>
      <c r="BL504" s="16" t="s">
        <v>116</v>
      </c>
      <c r="BM504" s="207" t="s">
        <v>1813</v>
      </c>
    </row>
    <row r="505" s="2" customFormat="1" ht="55.5" customHeight="1">
      <c r="A505" s="37"/>
      <c r="B505" s="38"/>
      <c r="C505" s="209" t="s">
        <v>1814</v>
      </c>
      <c r="D505" s="209" t="s">
        <v>1231</v>
      </c>
      <c r="E505" s="210" t="s">
        <v>1815</v>
      </c>
      <c r="F505" s="211" t="s">
        <v>1816</v>
      </c>
      <c r="G505" s="212" t="s">
        <v>121</v>
      </c>
      <c r="H505" s="213">
        <v>1</v>
      </c>
      <c r="I505" s="214"/>
      <c r="J505" s="215">
        <f>ROUND(I505*H505,2)</f>
        <v>0</v>
      </c>
      <c r="K505" s="211" t="s">
        <v>122</v>
      </c>
      <c r="L505" s="43"/>
      <c r="M505" s="216" t="s">
        <v>21</v>
      </c>
      <c r="N505" s="217" t="s">
        <v>44</v>
      </c>
      <c r="O505" s="83"/>
      <c r="P505" s="205">
        <f>O505*H505</f>
        <v>0</v>
      </c>
      <c r="Q505" s="205">
        <v>0</v>
      </c>
      <c r="R505" s="205">
        <f>Q505*H505</f>
        <v>0</v>
      </c>
      <c r="S505" s="205">
        <v>0</v>
      </c>
      <c r="T505" s="206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07" t="s">
        <v>116</v>
      </c>
      <c r="AT505" s="207" t="s">
        <v>1231</v>
      </c>
      <c r="AU505" s="207" t="s">
        <v>81</v>
      </c>
      <c r="AY505" s="16" t="s">
        <v>117</v>
      </c>
      <c r="BE505" s="208">
        <f>IF(N505="základní",J505,0)</f>
        <v>0</v>
      </c>
      <c r="BF505" s="208">
        <f>IF(N505="snížená",J505,0)</f>
        <v>0</v>
      </c>
      <c r="BG505" s="208">
        <f>IF(N505="zákl. přenesená",J505,0)</f>
        <v>0</v>
      </c>
      <c r="BH505" s="208">
        <f>IF(N505="sníž. přenesená",J505,0)</f>
        <v>0</v>
      </c>
      <c r="BI505" s="208">
        <f>IF(N505="nulová",J505,0)</f>
        <v>0</v>
      </c>
      <c r="BJ505" s="16" t="s">
        <v>81</v>
      </c>
      <c r="BK505" s="208">
        <f>ROUND(I505*H505,2)</f>
        <v>0</v>
      </c>
      <c r="BL505" s="16" t="s">
        <v>116</v>
      </c>
      <c r="BM505" s="207" t="s">
        <v>1817</v>
      </c>
    </row>
    <row r="506" s="2" customFormat="1" ht="16.5" customHeight="1">
      <c r="A506" s="37"/>
      <c r="B506" s="38"/>
      <c r="C506" s="209" t="s">
        <v>1818</v>
      </c>
      <c r="D506" s="209" t="s">
        <v>1231</v>
      </c>
      <c r="E506" s="210" t="s">
        <v>1819</v>
      </c>
      <c r="F506" s="211" t="s">
        <v>1820</v>
      </c>
      <c r="G506" s="212" t="s">
        <v>121</v>
      </c>
      <c r="H506" s="213">
        <v>1</v>
      </c>
      <c r="I506" s="214"/>
      <c r="J506" s="215">
        <f>ROUND(I506*H506,2)</f>
        <v>0</v>
      </c>
      <c r="K506" s="211" t="s">
        <v>122</v>
      </c>
      <c r="L506" s="43"/>
      <c r="M506" s="216" t="s">
        <v>21</v>
      </c>
      <c r="N506" s="217" t="s">
        <v>44</v>
      </c>
      <c r="O506" s="83"/>
      <c r="P506" s="205">
        <f>O506*H506</f>
        <v>0</v>
      </c>
      <c r="Q506" s="205">
        <v>0</v>
      </c>
      <c r="R506" s="205">
        <f>Q506*H506</f>
        <v>0</v>
      </c>
      <c r="S506" s="205">
        <v>0</v>
      </c>
      <c r="T506" s="206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07" t="s">
        <v>116</v>
      </c>
      <c r="AT506" s="207" t="s">
        <v>1231</v>
      </c>
      <c r="AU506" s="207" t="s">
        <v>81</v>
      </c>
      <c r="AY506" s="16" t="s">
        <v>117</v>
      </c>
      <c r="BE506" s="208">
        <f>IF(N506="základní",J506,0)</f>
        <v>0</v>
      </c>
      <c r="BF506" s="208">
        <f>IF(N506="snížená",J506,0)</f>
        <v>0</v>
      </c>
      <c r="BG506" s="208">
        <f>IF(N506="zákl. přenesená",J506,0)</f>
        <v>0</v>
      </c>
      <c r="BH506" s="208">
        <f>IF(N506="sníž. přenesená",J506,0)</f>
        <v>0</v>
      </c>
      <c r="BI506" s="208">
        <f>IF(N506="nulová",J506,0)</f>
        <v>0</v>
      </c>
      <c r="BJ506" s="16" t="s">
        <v>81</v>
      </c>
      <c r="BK506" s="208">
        <f>ROUND(I506*H506,2)</f>
        <v>0</v>
      </c>
      <c r="BL506" s="16" t="s">
        <v>116</v>
      </c>
      <c r="BM506" s="207" t="s">
        <v>1821</v>
      </c>
    </row>
    <row r="507" s="2" customFormat="1" ht="16.5" customHeight="1">
      <c r="A507" s="37"/>
      <c r="B507" s="38"/>
      <c r="C507" s="209" t="s">
        <v>1822</v>
      </c>
      <c r="D507" s="209" t="s">
        <v>1231</v>
      </c>
      <c r="E507" s="210" t="s">
        <v>1823</v>
      </c>
      <c r="F507" s="211" t="s">
        <v>1824</v>
      </c>
      <c r="G507" s="212" t="s">
        <v>121</v>
      </c>
      <c r="H507" s="213">
        <v>1</v>
      </c>
      <c r="I507" s="214"/>
      <c r="J507" s="215">
        <f>ROUND(I507*H507,2)</f>
        <v>0</v>
      </c>
      <c r="K507" s="211" t="s">
        <v>122</v>
      </c>
      <c r="L507" s="43"/>
      <c r="M507" s="216" t="s">
        <v>21</v>
      </c>
      <c r="N507" s="217" t="s">
        <v>44</v>
      </c>
      <c r="O507" s="83"/>
      <c r="P507" s="205">
        <f>O507*H507</f>
        <v>0</v>
      </c>
      <c r="Q507" s="205">
        <v>0</v>
      </c>
      <c r="R507" s="205">
        <f>Q507*H507</f>
        <v>0</v>
      </c>
      <c r="S507" s="205">
        <v>0</v>
      </c>
      <c r="T507" s="206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07" t="s">
        <v>116</v>
      </c>
      <c r="AT507" s="207" t="s">
        <v>1231</v>
      </c>
      <c r="AU507" s="207" t="s">
        <v>81</v>
      </c>
      <c r="AY507" s="16" t="s">
        <v>117</v>
      </c>
      <c r="BE507" s="208">
        <f>IF(N507="základní",J507,0)</f>
        <v>0</v>
      </c>
      <c r="BF507" s="208">
        <f>IF(N507="snížená",J507,0)</f>
        <v>0</v>
      </c>
      <c r="BG507" s="208">
        <f>IF(N507="zákl. přenesená",J507,0)</f>
        <v>0</v>
      </c>
      <c r="BH507" s="208">
        <f>IF(N507="sníž. přenesená",J507,0)</f>
        <v>0</v>
      </c>
      <c r="BI507" s="208">
        <f>IF(N507="nulová",J507,0)</f>
        <v>0</v>
      </c>
      <c r="BJ507" s="16" t="s">
        <v>81</v>
      </c>
      <c r="BK507" s="208">
        <f>ROUND(I507*H507,2)</f>
        <v>0</v>
      </c>
      <c r="BL507" s="16" t="s">
        <v>116</v>
      </c>
      <c r="BM507" s="207" t="s">
        <v>1825</v>
      </c>
    </row>
    <row r="508" s="2" customFormat="1" ht="21.75" customHeight="1">
      <c r="A508" s="37"/>
      <c r="B508" s="38"/>
      <c r="C508" s="209" t="s">
        <v>1826</v>
      </c>
      <c r="D508" s="209" t="s">
        <v>1231</v>
      </c>
      <c r="E508" s="210" t="s">
        <v>1827</v>
      </c>
      <c r="F508" s="211" t="s">
        <v>1828</v>
      </c>
      <c r="G508" s="212" t="s">
        <v>121</v>
      </c>
      <c r="H508" s="213">
        <v>1</v>
      </c>
      <c r="I508" s="214"/>
      <c r="J508" s="215">
        <f>ROUND(I508*H508,2)</f>
        <v>0</v>
      </c>
      <c r="K508" s="211" t="s">
        <v>122</v>
      </c>
      <c r="L508" s="43"/>
      <c r="M508" s="216" t="s">
        <v>21</v>
      </c>
      <c r="N508" s="217" t="s">
        <v>44</v>
      </c>
      <c r="O508" s="83"/>
      <c r="P508" s="205">
        <f>O508*H508</f>
        <v>0</v>
      </c>
      <c r="Q508" s="205">
        <v>0</v>
      </c>
      <c r="R508" s="205">
        <f>Q508*H508</f>
        <v>0</v>
      </c>
      <c r="S508" s="205">
        <v>0</v>
      </c>
      <c r="T508" s="206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07" t="s">
        <v>116</v>
      </c>
      <c r="AT508" s="207" t="s">
        <v>1231</v>
      </c>
      <c r="AU508" s="207" t="s">
        <v>81</v>
      </c>
      <c r="AY508" s="16" t="s">
        <v>117</v>
      </c>
      <c r="BE508" s="208">
        <f>IF(N508="základní",J508,0)</f>
        <v>0</v>
      </c>
      <c r="BF508" s="208">
        <f>IF(N508="snížená",J508,0)</f>
        <v>0</v>
      </c>
      <c r="BG508" s="208">
        <f>IF(N508="zákl. přenesená",J508,0)</f>
        <v>0</v>
      </c>
      <c r="BH508" s="208">
        <f>IF(N508="sníž. přenesená",J508,0)</f>
        <v>0</v>
      </c>
      <c r="BI508" s="208">
        <f>IF(N508="nulová",J508,0)</f>
        <v>0</v>
      </c>
      <c r="BJ508" s="16" t="s">
        <v>81</v>
      </c>
      <c r="BK508" s="208">
        <f>ROUND(I508*H508,2)</f>
        <v>0</v>
      </c>
      <c r="BL508" s="16" t="s">
        <v>116</v>
      </c>
      <c r="BM508" s="207" t="s">
        <v>1829</v>
      </c>
    </row>
    <row r="509" s="2" customFormat="1" ht="16.5" customHeight="1">
      <c r="A509" s="37"/>
      <c r="B509" s="38"/>
      <c r="C509" s="209" t="s">
        <v>1830</v>
      </c>
      <c r="D509" s="209" t="s">
        <v>1231</v>
      </c>
      <c r="E509" s="210" t="s">
        <v>1831</v>
      </c>
      <c r="F509" s="211" t="s">
        <v>1832</v>
      </c>
      <c r="G509" s="212" t="s">
        <v>121</v>
      </c>
      <c r="H509" s="213">
        <v>1</v>
      </c>
      <c r="I509" s="214"/>
      <c r="J509" s="215">
        <f>ROUND(I509*H509,2)</f>
        <v>0</v>
      </c>
      <c r="K509" s="211" t="s">
        <v>122</v>
      </c>
      <c r="L509" s="43"/>
      <c r="M509" s="216" t="s">
        <v>21</v>
      </c>
      <c r="N509" s="217" t="s">
        <v>44</v>
      </c>
      <c r="O509" s="83"/>
      <c r="P509" s="205">
        <f>O509*H509</f>
        <v>0</v>
      </c>
      <c r="Q509" s="205">
        <v>0</v>
      </c>
      <c r="R509" s="205">
        <f>Q509*H509</f>
        <v>0</v>
      </c>
      <c r="S509" s="205">
        <v>0</v>
      </c>
      <c r="T509" s="206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07" t="s">
        <v>116</v>
      </c>
      <c r="AT509" s="207" t="s">
        <v>1231</v>
      </c>
      <c r="AU509" s="207" t="s">
        <v>81</v>
      </c>
      <c r="AY509" s="16" t="s">
        <v>117</v>
      </c>
      <c r="BE509" s="208">
        <f>IF(N509="základní",J509,0)</f>
        <v>0</v>
      </c>
      <c r="BF509" s="208">
        <f>IF(N509="snížená",J509,0)</f>
        <v>0</v>
      </c>
      <c r="BG509" s="208">
        <f>IF(N509="zákl. přenesená",J509,0)</f>
        <v>0</v>
      </c>
      <c r="BH509" s="208">
        <f>IF(N509="sníž. přenesená",J509,0)</f>
        <v>0</v>
      </c>
      <c r="BI509" s="208">
        <f>IF(N509="nulová",J509,0)</f>
        <v>0</v>
      </c>
      <c r="BJ509" s="16" t="s">
        <v>81</v>
      </c>
      <c r="BK509" s="208">
        <f>ROUND(I509*H509,2)</f>
        <v>0</v>
      </c>
      <c r="BL509" s="16" t="s">
        <v>116</v>
      </c>
      <c r="BM509" s="207" t="s">
        <v>1833</v>
      </c>
    </row>
    <row r="510" s="2" customFormat="1" ht="16.5" customHeight="1">
      <c r="A510" s="37"/>
      <c r="B510" s="38"/>
      <c r="C510" s="209" t="s">
        <v>1834</v>
      </c>
      <c r="D510" s="209" t="s">
        <v>1231</v>
      </c>
      <c r="E510" s="210" t="s">
        <v>1835</v>
      </c>
      <c r="F510" s="211" t="s">
        <v>1836</v>
      </c>
      <c r="G510" s="212" t="s">
        <v>121</v>
      </c>
      <c r="H510" s="213">
        <v>1</v>
      </c>
      <c r="I510" s="214"/>
      <c r="J510" s="215">
        <f>ROUND(I510*H510,2)</f>
        <v>0</v>
      </c>
      <c r="K510" s="211" t="s">
        <v>122</v>
      </c>
      <c r="L510" s="43"/>
      <c r="M510" s="216" t="s">
        <v>21</v>
      </c>
      <c r="N510" s="217" t="s">
        <v>44</v>
      </c>
      <c r="O510" s="83"/>
      <c r="P510" s="205">
        <f>O510*H510</f>
        <v>0</v>
      </c>
      <c r="Q510" s="205">
        <v>0</v>
      </c>
      <c r="R510" s="205">
        <f>Q510*H510</f>
        <v>0</v>
      </c>
      <c r="S510" s="205">
        <v>0</v>
      </c>
      <c r="T510" s="206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07" t="s">
        <v>116</v>
      </c>
      <c r="AT510" s="207" t="s">
        <v>1231</v>
      </c>
      <c r="AU510" s="207" t="s">
        <v>81</v>
      </c>
      <c r="AY510" s="16" t="s">
        <v>117</v>
      </c>
      <c r="BE510" s="208">
        <f>IF(N510="základní",J510,0)</f>
        <v>0</v>
      </c>
      <c r="BF510" s="208">
        <f>IF(N510="snížená",J510,0)</f>
        <v>0</v>
      </c>
      <c r="BG510" s="208">
        <f>IF(N510="zákl. přenesená",J510,0)</f>
        <v>0</v>
      </c>
      <c r="BH510" s="208">
        <f>IF(N510="sníž. přenesená",J510,0)</f>
        <v>0</v>
      </c>
      <c r="BI510" s="208">
        <f>IF(N510="nulová",J510,0)</f>
        <v>0</v>
      </c>
      <c r="BJ510" s="16" t="s">
        <v>81</v>
      </c>
      <c r="BK510" s="208">
        <f>ROUND(I510*H510,2)</f>
        <v>0</v>
      </c>
      <c r="BL510" s="16" t="s">
        <v>116</v>
      </c>
      <c r="BM510" s="207" t="s">
        <v>1837</v>
      </c>
    </row>
    <row r="511" s="2" customFormat="1" ht="16.5" customHeight="1">
      <c r="A511" s="37"/>
      <c r="B511" s="38"/>
      <c r="C511" s="209" t="s">
        <v>1838</v>
      </c>
      <c r="D511" s="209" t="s">
        <v>1231</v>
      </c>
      <c r="E511" s="210" t="s">
        <v>1839</v>
      </c>
      <c r="F511" s="211" t="s">
        <v>1840</v>
      </c>
      <c r="G511" s="212" t="s">
        <v>121</v>
      </c>
      <c r="H511" s="213">
        <v>1</v>
      </c>
      <c r="I511" s="214"/>
      <c r="J511" s="215">
        <f>ROUND(I511*H511,2)</f>
        <v>0</v>
      </c>
      <c r="K511" s="211" t="s">
        <v>122</v>
      </c>
      <c r="L511" s="43"/>
      <c r="M511" s="216" t="s">
        <v>21</v>
      </c>
      <c r="N511" s="217" t="s">
        <v>44</v>
      </c>
      <c r="O511" s="83"/>
      <c r="P511" s="205">
        <f>O511*H511</f>
        <v>0</v>
      </c>
      <c r="Q511" s="205">
        <v>0</v>
      </c>
      <c r="R511" s="205">
        <f>Q511*H511</f>
        <v>0</v>
      </c>
      <c r="S511" s="205">
        <v>0</v>
      </c>
      <c r="T511" s="206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07" t="s">
        <v>116</v>
      </c>
      <c r="AT511" s="207" t="s">
        <v>1231</v>
      </c>
      <c r="AU511" s="207" t="s">
        <v>81</v>
      </c>
      <c r="AY511" s="16" t="s">
        <v>117</v>
      </c>
      <c r="BE511" s="208">
        <f>IF(N511="základní",J511,0)</f>
        <v>0</v>
      </c>
      <c r="BF511" s="208">
        <f>IF(N511="snížená",J511,0)</f>
        <v>0</v>
      </c>
      <c r="BG511" s="208">
        <f>IF(N511="zákl. přenesená",J511,0)</f>
        <v>0</v>
      </c>
      <c r="BH511" s="208">
        <f>IF(N511="sníž. přenesená",J511,0)</f>
        <v>0</v>
      </c>
      <c r="BI511" s="208">
        <f>IF(N511="nulová",J511,0)</f>
        <v>0</v>
      </c>
      <c r="BJ511" s="16" t="s">
        <v>81</v>
      </c>
      <c r="BK511" s="208">
        <f>ROUND(I511*H511,2)</f>
        <v>0</v>
      </c>
      <c r="BL511" s="16" t="s">
        <v>116</v>
      </c>
      <c r="BM511" s="207" t="s">
        <v>1841</v>
      </c>
    </row>
    <row r="512" s="2" customFormat="1" ht="33" customHeight="1">
      <c r="A512" s="37"/>
      <c r="B512" s="38"/>
      <c r="C512" s="209" t="s">
        <v>1842</v>
      </c>
      <c r="D512" s="209" t="s">
        <v>1231</v>
      </c>
      <c r="E512" s="210" t="s">
        <v>1843</v>
      </c>
      <c r="F512" s="211" t="s">
        <v>1844</v>
      </c>
      <c r="G512" s="212" t="s">
        <v>121</v>
      </c>
      <c r="H512" s="213">
        <v>1</v>
      </c>
      <c r="I512" s="214"/>
      <c r="J512" s="215">
        <f>ROUND(I512*H512,2)</f>
        <v>0</v>
      </c>
      <c r="K512" s="211" t="s">
        <v>122</v>
      </c>
      <c r="L512" s="43"/>
      <c r="M512" s="216" t="s">
        <v>21</v>
      </c>
      <c r="N512" s="217" t="s">
        <v>44</v>
      </c>
      <c r="O512" s="83"/>
      <c r="P512" s="205">
        <f>O512*H512</f>
        <v>0</v>
      </c>
      <c r="Q512" s="205">
        <v>0</v>
      </c>
      <c r="R512" s="205">
        <f>Q512*H512</f>
        <v>0</v>
      </c>
      <c r="S512" s="205">
        <v>0</v>
      </c>
      <c r="T512" s="206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07" t="s">
        <v>116</v>
      </c>
      <c r="AT512" s="207" t="s">
        <v>1231</v>
      </c>
      <c r="AU512" s="207" t="s">
        <v>81</v>
      </c>
      <c r="AY512" s="16" t="s">
        <v>117</v>
      </c>
      <c r="BE512" s="208">
        <f>IF(N512="základní",J512,0)</f>
        <v>0</v>
      </c>
      <c r="BF512" s="208">
        <f>IF(N512="snížená",J512,0)</f>
        <v>0</v>
      </c>
      <c r="BG512" s="208">
        <f>IF(N512="zákl. přenesená",J512,0)</f>
        <v>0</v>
      </c>
      <c r="BH512" s="208">
        <f>IF(N512="sníž. přenesená",J512,0)</f>
        <v>0</v>
      </c>
      <c r="BI512" s="208">
        <f>IF(N512="nulová",J512,0)</f>
        <v>0</v>
      </c>
      <c r="BJ512" s="16" t="s">
        <v>81</v>
      </c>
      <c r="BK512" s="208">
        <f>ROUND(I512*H512,2)</f>
        <v>0</v>
      </c>
      <c r="BL512" s="16" t="s">
        <v>116</v>
      </c>
      <c r="BM512" s="207" t="s">
        <v>1845</v>
      </c>
    </row>
    <row r="513" s="2" customFormat="1" ht="24.15" customHeight="1">
      <c r="A513" s="37"/>
      <c r="B513" s="38"/>
      <c r="C513" s="209" t="s">
        <v>1846</v>
      </c>
      <c r="D513" s="209" t="s">
        <v>1231</v>
      </c>
      <c r="E513" s="210" t="s">
        <v>1847</v>
      </c>
      <c r="F513" s="211" t="s">
        <v>1848</v>
      </c>
      <c r="G513" s="212" t="s">
        <v>121</v>
      </c>
      <c r="H513" s="213">
        <v>1</v>
      </c>
      <c r="I513" s="214"/>
      <c r="J513" s="215">
        <f>ROUND(I513*H513,2)</f>
        <v>0</v>
      </c>
      <c r="K513" s="211" t="s">
        <v>122</v>
      </c>
      <c r="L513" s="43"/>
      <c r="M513" s="216" t="s">
        <v>21</v>
      </c>
      <c r="N513" s="217" t="s">
        <v>44</v>
      </c>
      <c r="O513" s="83"/>
      <c r="P513" s="205">
        <f>O513*H513</f>
        <v>0</v>
      </c>
      <c r="Q513" s="205">
        <v>0</v>
      </c>
      <c r="R513" s="205">
        <f>Q513*H513</f>
        <v>0</v>
      </c>
      <c r="S513" s="205">
        <v>0</v>
      </c>
      <c r="T513" s="206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07" t="s">
        <v>116</v>
      </c>
      <c r="AT513" s="207" t="s">
        <v>1231</v>
      </c>
      <c r="AU513" s="207" t="s">
        <v>81</v>
      </c>
      <c r="AY513" s="16" t="s">
        <v>117</v>
      </c>
      <c r="BE513" s="208">
        <f>IF(N513="základní",J513,0)</f>
        <v>0</v>
      </c>
      <c r="BF513" s="208">
        <f>IF(N513="snížená",J513,0)</f>
        <v>0</v>
      </c>
      <c r="BG513" s="208">
        <f>IF(N513="zákl. přenesená",J513,0)</f>
        <v>0</v>
      </c>
      <c r="BH513" s="208">
        <f>IF(N513="sníž. přenesená",J513,0)</f>
        <v>0</v>
      </c>
      <c r="BI513" s="208">
        <f>IF(N513="nulová",J513,0)</f>
        <v>0</v>
      </c>
      <c r="BJ513" s="16" t="s">
        <v>81</v>
      </c>
      <c r="BK513" s="208">
        <f>ROUND(I513*H513,2)</f>
        <v>0</v>
      </c>
      <c r="BL513" s="16" t="s">
        <v>116</v>
      </c>
      <c r="BM513" s="207" t="s">
        <v>1849</v>
      </c>
    </row>
    <row r="514" s="2" customFormat="1" ht="21.75" customHeight="1">
      <c r="A514" s="37"/>
      <c r="B514" s="38"/>
      <c r="C514" s="209" t="s">
        <v>1850</v>
      </c>
      <c r="D514" s="209" t="s">
        <v>1231</v>
      </c>
      <c r="E514" s="210" t="s">
        <v>1851</v>
      </c>
      <c r="F514" s="211" t="s">
        <v>1852</v>
      </c>
      <c r="G514" s="212" t="s">
        <v>121</v>
      </c>
      <c r="H514" s="213">
        <v>1</v>
      </c>
      <c r="I514" s="214"/>
      <c r="J514" s="215">
        <f>ROUND(I514*H514,2)</f>
        <v>0</v>
      </c>
      <c r="K514" s="211" t="s">
        <v>122</v>
      </c>
      <c r="L514" s="43"/>
      <c r="M514" s="216" t="s">
        <v>21</v>
      </c>
      <c r="N514" s="217" t="s">
        <v>44</v>
      </c>
      <c r="O514" s="83"/>
      <c r="P514" s="205">
        <f>O514*H514</f>
        <v>0</v>
      </c>
      <c r="Q514" s="205">
        <v>0</v>
      </c>
      <c r="R514" s="205">
        <f>Q514*H514</f>
        <v>0</v>
      </c>
      <c r="S514" s="205">
        <v>0</v>
      </c>
      <c r="T514" s="206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07" t="s">
        <v>116</v>
      </c>
      <c r="AT514" s="207" t="s">
        <v>1231</v>
      </c>
      <c r="AU514" s="207" t="s">
        <v>81</v>
      </c>
      <c r="AY514" s="16" t="s">
        <v>117</v>
      </c>
      <c r="BE514" s="208">
        <f>IF(N514="základní",J514,0)</f>
        <v>0</v>
      </c>
      <c r="BF514" s="208">
        <f>IF(N514="snížená",J514,0)</f>
        <v>0</v>
      </c>
      <c r="BG514" s="208">
        <f>IF(N514="zákl. přenesená",J514,0)</f>
        <v>0</v>
      </c>
      <c r="BH514" s="208">
        <f>IF(N514="sníž. přenesená",J514,0)</f>
        <v>0</v>
      </c>
      <c r="BI514" s="208">
        <f>IF(N514="nulová",J514,0)</f>
        <v>0</v>
      </c>
      <c r="BJ514" s="16" t="s">
        <v>81</v>
      </c>
      <c r="BK514" s="208">
        <f>ROUND(I514*H514,2)</f>
        <v>0</v>
      </c>
      <c r="BL514" s="16" t="s">
        <v>116</v>
      </c>
      <c r="BM514" s="207" t="s">
        <v>1853</v>
      </c>
    </row>
    <row r="515" s="2" customFormat="1" ht="24.15" customHeight="1">
      <c r="A515" s="37"/>
      <c r="B515" s="38"/>
      <c r="C515" s="209" t="s">
        <v>1854</v>
      </c>
      <c r="D515" s="209" t="s">
        <v>1231</v>
      </c>
      <c r="E515" s="210" t="s">
        <v>1855</v>
      </c>
      <c r="F515" s="211" t="s">
        <v>1856</v>
      </c>
      <c r="G515" s="212" t="s">
        <v>121</v>
      </c>
      <c r="H515" s="213">
        <v>1</v>
      </c>
      <c r="I515" s="214"/>
      <c r="J515" s="215">
        <f>ROUND(I515*H515,2)</f>
        <v>0</v>
      </c>
      <c r="K515" s="211" t="s">
        <v>122</v>
      </c>
      <c r="L515" s="43"/>
      <c r="M515" s="216" t="s">
        <v>21</v>
      </c>
      <c r="N515" s="217" t="s">
        <v>44</v>
      </c>
      <c r="O515" s="83"/>
      <c r="P515" s="205">
        <f>O515*H515</f>
        <v>0</v>
      </c>
      <c r="Q515" s="205">
        <v>0</v>
      </c>
      <c r="R515" s="205">
        <f>Q515*H515</f>
        <v>0</v>
      </c>
      <c r="S515" s="205">
        <v>0</v>
      </c>
      <c r="T515" s="206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07" t="s">
        <v>116</v>
      </c>
      <c r="AT515" s="207" t="s">
        <v>1231</v>
      </c>
      <c r="AU515" s="207" t="s">
        <v>81</v>
      </c>
      <c r="AY515" s="16" t="s">
        <v>117</v>
      </c>
      <c r="BE515" s="208">
        <f>IF(N515="základní",J515,0)</f>
        <v>0</v>
      </c>
      <c r="BF515" s="208">
        <f>IF(N515="snížená",J515,0)</f>
        <v>0</v>
      </c>
      <c r="BG515" s="208">
        <f>IF(N515="zákl. přenesená",J515,0)</f>
        <v>0</v>
      </c>
      <c r="BH515" s="208">
        <f>IF(N515="sníž. přenesená",J515,0)</f>
        <v>0</v>
      </c>
      <c r="BI515" s="208">
        <f>IF(N515="nulová",J515,0)</f>
        <v>0</v>
      </c>
      <c r="BJ515" s="16" t="s">
        <v>81</v>
      </c>
      <c r="BK515" s="208">
        <f>ROUND(I515*H515,2)</f>
        <v>0</v>
      </c>
      <c r="BL515" s="16" t="s">
        <v>116</v>
      </c>
      <c r="BM515" s="207" t="s">
        <v>1857</v>
      </c>
    </row>
    <row r="516" s="2" customFormat="1" ht="37.8" customHeight="1">
      <c r="A516" s="37"/>
      <c r="B516" s="38"/>
      <c r="C516" s="209" t="s">
        <v>1858</v>
      </c>
      <c r="D516" s="209" t="s">
        <v>1231</v>
      </c>
      <c r="E516" s="210" t="s">
        <v>1859</v>
      </c>
      <c r="F516" s="211" t="s">
        <v>1860</v>
      </c>
      <c r="G516" s="212" t="s">
        <v>121</v>
      </c>
      <c r="H516" s="213">
        <v>1</v>
      </c>
      <c r="I516" s="214"/>
      <c r="J516" s="215">
        <f>ROUND(I516*H516,2)</f>
        <v>0</v>
      </c>
      <c r="K516" s="211" t="s">
        <v>122</v>
      </c>
      <c r="L516" s="43"/>
      <c r="M516" s="216" t="s">
        <v>21</v>
      </c>
      <c r="N516" s="217" t="s">
        <v>44</v>
      </c>
      <c r="O516" s="83"/>
      <c r="P516" s="205">
        <f>O516*H516</f>
        <v>0</v>
      </c>
      <c r="Q516" s="205">
        <v>0</v>
      </c>
      <c r="R516" s="205">
        <f>Q516*H516</f>
        <v>0</v>
      </c>
      <c r="S516" s="205">
        <v>0</v>
      </c>
      <c r="T516" s="206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07" t="s">
        <v>116</v>
      </c>
      <c r="AT516" s="207" t="s">
        <v>1231</v>
      </c>
      <c r="AU516" s="207" t="s">
        <v>81</v>
      </c>
      <c r="AY516" s="16" t="s">
        <v>117</v>
      </c>
      <c r="BE516" s="208">
        <f>IF(N516="základní",J516,0)</f>
        <v>0</v>
      </c>
      <c r="BF516" s="208">
        <f>IF(N516="snížená",J516,0)</f>
        <v>0</v>
      </c>
      <c r="BG516" s="208">
        <f>IF(N516="zákl. přenesená",J516,0)</f>
        <v>0</v>
      </c>
      <c r="BH516" s="208">
        <f>IF(N516="sníž. přenesená",J516,0)</f>
        <v>0</v>
      </c>
      <c r="BI516" s="208">
        <f>IF(N516="nulová",J516,0)</f>
        <v>0</v>
      </c>
      <c r="BJ516" s="16" t="s">
        <v>81</v>
      </c>
      <c r="BK516" s="208">
        <f>ROUND(I516*H516,2)</f>
        <v>0</v>
      </c>
      <c r="BL516" s="16" t="s">
        <v>116</v>
      </c>
      <c r="BM516" s="207" t="s">
        <v>1861</v>
      </c>
    </row>
    <row r="517" s="2" customFormat="1" ht="24.15" customHeight="1">
      <c r="A517" s="37"/>
      <c r="B517" s="38"/>
      <c r="C517" s="209" t="s">
        <v>1862</v>
      </c>
      <c r="D517" s="209" t="s">
        <v>1231</v>
      </c>
      <c r="E517" s="210" t="s">
        <v>1863</v>
      </c>
      <c r="F517" s="211" t="s">
        <v>1864</v>
      </c>
      <c r="G517" s="212" t="s">
        <v>121</v>
      </c>
      <c r="H517" s="213">
        <v>1</v>
      </c>
      <c r="I517" s="214"/>
      <c r="J517" s="215">
        <f>ROUND(I517*H517,2)</f>
        <v>0</v>
      </c>
      <c r="K517" s="211" t="s">
        <v>122</v>
      </c>
      <c r="L517" s="43"/>
      <c r="M517" s="216" t="s">
        <v>21</v>
      </c>
      <c r="N517" s="217" t="s">
        <v>44</v>
      </c>
      <c r="O517" s="83"/>
      <c r="P517" s="205">
        <f>O517*H517</f>
        <v>0</v>
      </c>
      <c r="Q517" s="205">
        <v>0</v>
      </c>
      <c r="R517" s="205">
        <f>Q517*H517</f>
        <v>0</v>
      </c>
      <c r="S517" s="205">
        <v>0</v>
      </c>
      <c r="T517" s="206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07" t="s">
        <v>116</v>
      </c>
      <c r="AT517" s="207" t="s">
        <v>1231</v>
      </c>
      <c r="AU517" s="207" t="s">
        <v>81</v>
      </c>
      <c r="AY517" s="16" t="s">
        <v>117</v>
      </c>
      <c r="BE517" s="208">
        <f>IF(N517="základní",J517,0)</f>
        <v>0</v>
      </c>
      <c r="BF517" s="208">
        <f>IF(N517="snížená",J517,0)</f>
        <v>0</v>
      </c>
      <c r="BG517" s="208">
        <f>IF(N517="zákl. přenesená",J517,0)</f>
        <v>0</v>
      </c>
      <c r="BH517" s="208">
        <f>IF(N517="sníž. přenesená",J517,0)</f>
        <v>0</v>
      </c>
      <c r="BI517" s="208">
        <f>IF(N517="nulová",J517,0)</f>
        <v>0</v>
      </c>
      <c r="BJ517" s="16" t="s">
        <v>81</v>
      </c>
      <c r="BK517" s="208">
        <f>ROUND(I517*H517,2)</f>
        <v>0</v>
      </c>
      <c r="BL517" s="16" t="s">
        <v>116</v>
      </c>
      <c r="BM517" s="207" t="s">
        <v>1865</v>
      </c>
    </row>
    <row r="518" s="2" customFormat="1" ht="33" customHeight="1">
      <c r="A518" s="37"/>
      <c r="B518" s="38"/>
      <c r="C518" s="209" t="s">
        <v>1866</v>
      </c>
      <c r="D518" s="209" t="s">
        <v>1231</v>
      </c>
      <c r="E518" s="210" t="s">
        <v>1867</v>
      </c>
      <c r="F518" s="211" t="s">
        <v>1868</v>
      </c>
      <c r="G518" s="212" t="s">
        <v>121</v>
      </c>
      <c r="H518" s="213">
        <v>1</v>
      </c>
      <c r="I518" s="214"/>
      <c r="J518" s="215">
        <f>ROUND(I518*H518,2)</f>
        <v>0</v>
      </c>
      <c r="K518" s="211" t="s">
        <v>122</v>
      </c>
      <c r="L518" s="43"/>
      <c r="M518" s="216" t="s">
        <v>21</v>
      </c>
      <c r="N518" s="217" t="s">
        <v>44</v>
      </c>
      <c r="O518" s="83"/>
      <c r="P518" s="205">
        <f>O518*H518</f>
        <v>0</v>
      </c>
      <c r="Q518" s="205">
        <v>0</v>
      </c>
      <c r="R518" s="205">
        <f>Q518*H518</f>
        <v>0</v>
      </c>
      <c r="S518" s="205">
        <v>0</v>
      </c>
      <c r="T518" s="206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07" t="s">
        <v>116</v>
      </c>
      <c r="AT518" s="207" t="s">
        <v>1231</v>
      </c>
      <c r="AU518" s="207" t="s">
        <v>81</v>
      </c>
      <c r="AY518" s="16" t="s">
        <v>117</v>
      </c>
      <c r="BE518" s="208">
        <f>IF(N518="základní",J518,0)</f>
        <v>0</v>
      </c>
      <c r="BF518" s="208">
        <f>IF(N518="snížená",J518,0)</f>
        <v>0</v>
      </c>
      <c r="BG518" s="208">
        <f>IF(N518="zákl. přenesená",J518,0)</f>
        <v>0</v>
      </c>
      <c r="BH518" s="208">
        <f>IF(N518="sníž. přenesená",J518,0)</f>
        <v>0</v>
      </c>
      <c r="BI518" s="208">
        <f>IF(N518="nulová",J518,0)</f>
        <v>0</v>
      </c>
      <c r="BJ518" s="16" t="s">
        <v>81</v>
      </c>
      <c r="BK518" s="208">
        <f>ROUND(I518*H518,2)</f>
        <v>0</v>
      </c>
      <c r="BL518" s="16" t="s">
        <v>116</v>
      </c>
      <c r="BM518" s="207" t="s">
        <v>1869</v>
      </c>
    </row>
    <row r="519" s="2" customFormat="1" ht="24.15" customHeight="1">
      <c r="A519" s="37"/>
      <c r="B519" s="38"/>
      <c r="C519" s="209" t="s">
        <v>1870</v>
      </c>
      <c r="D519" s="209" t="s">
        <v>1231</v>
      </c>
      <c r="E519" s="210" t="s">
        <v>1871</v>
      </c>
      <c r="F519" s="211" t="s">
        <v>1872</v>
      </c>
      <c r="G519" s="212" t="s">
        <v>121</v>
      </c>
      <c r="H519" s="213">
        <v>1</v>
      </c>
      <c r="I519" s="214"/>
      <c r="J519" s="215">
        <f>ROUND(I519*H519,2)</f>
        <v>0</v>
      </c>
      <c r="K519" s="211" t="s">
        <v>122</v>
      </c>
      <c r="L519" s="43"/>
      <c r="M519" s="216" t="s">
        <v>21</v>
      </c>
      <c r="N519" s="217" t="s">
        <v>44</v>
      </c>
      <c r="O519" s="83"/>
      <c r="P519" s="205">
        <f>O519*H519</f>
        <v>0</v>
      </c>
      <c r="Q519" s="205">
        <v>0</v>
      </c>
      <c r="R519" s="205">
        <f>Q519*H519</f>
        <v>0</v>
      </c>
      <c r="S519" s="205">
        <v>0</v>
      </c>
      <c r="T519" s="206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07" t="s">
        <v>116</v>
      </c>
      <c r="AT519" s="207" t="s">
        <v>1231</v>
      </c>
      <c r="AU519" s="207" t="s">
        <v>81</v>
      </c>
      <c r="AY519" s="16" t="s">
        <v>117</v>
      </c>
      <c r="BE519" s="208">
        <f>IF(N519="základní",J519,0)</f>
        <v>0</v>
      </c>
      <c r="BF519" s="208">
        <f>IF(N519="snížená",J519,0)</f>
        <v>0</v>
      </c>
      <c r="BG519" s="208">
        <f>IF(N519="zákl. přenesená",J519,0)</f>
        <v>0</v>
      </c>
      <c r="BH519" s="208">
        <f>IF(N519="sníž. přenesená",J519,0)</f>
        <v>0</v>
      </c>
      <c r="BI519" s="208">
        <f>IF(N519="nulová",J519,0)</f>
        <v>0</v>
      </c>
      <c r="BJ519" s="16" t="s">
        <v>81</v>
      </c>
      <c r="BK519" s="208">
        <f>ROUND(I519*H519,2)</f>
        <v>0</v>
      </c>
      <c r="BL519" s="16" t="s">
        <v>116</v>
      </c>
      <c r="BM519" s="207" t="s">
        <v>1873</v>
      </c>
    </row>
    <row r="520" s="2" customFormat="1" ht="24.15" customHeight="1">
      <c r="A520" s="37"/>
      <c r="B520" s="38"/>
      <c r="C520" s="209" t="s">
        <v>1874</v>
      </c>
      <c r="D520" s="209" t="s">
        <v>1231</v>
      </c>
      <c r="E520" s="210" t="s">
        <v>1875</v>
      </c>
      <c r="F520" s="211" t="s">
        <v>1876</v>
      </c>
      <c r="G520" s="212" t="s">
        <v>121</v>
      </c>
      <c r="H520" s="213">
        <v>1</v>
      </c>
      <c r="I520" s="214"/>
      <c r="J520" s="215">
        <f>ROUND(I520*H520,2)</f>
        <v>0</v>
      </c>
      <c r="K520" s="211" t="s">
        <v>122</v>
      </c>
      <c r="L520" s="43"/>
      <c r="M520" s="216" t="s">
        <v>21</v>
      </c>
      <c r="N520" s="217" t="s">
        <v>44</v>
      </c>
      <c r="O520" s="83"/>
      <c r="P520" s="205">
        <f>O520*H520</f>
        <v>0</v>
      </c>
      <c r="Q520" s="205">
        <v>0</v>
      </c>
      <c r="R520" s="205">
        <f>Q520*H520</f>
        <v>0</v>
      </c>
      <c r="S520" s="205">
        <v>0</v>
      </c>
      <c r="T520" s="206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07" t="s">
        <v>116</v>
      </c>
      <c r="AT520" s="207" t="s">
        <v>1231</v>
      </c>
      <c r="AU520" s="207" t="s">
        <v>81</v>
      </c>
      <c r="AY520" s="16" t="s">
        <v>117</v>
      </c>
      <c r="BE520" s="208">
        <f>IF(N520="základní",J520,0)</f>
        <v>0</v>
      </c>
      <c r="BF520" s="208">
        <f>IF(N520="snížená",J520,0)</f>
        <v>0</v>
      </c>
      <c r="BG520" s="208">
        <f>IF(N520="zákl. přenesená",J520,0)</f>
        <v>0</v>
      </c>
      <c r="BH520" s="208">
        <f>IF(N520="sníž. přenesená",J520,0)</f>
        <v>0</v>
      </c>
      <c r="BI520" s="208">
        <f>IF(N520="nulová",J520,0)</f>
        <v>0</v>
      </c>
      <c r="BJ520" s="16" t="s">
        <v>81</v>
      </c>
      <c r="BK520" s="208">
        <f>ROUND(I520*H520,2)</f>
        <v>0</v>
      </c>
      <c r="BL520" s="16" t="s">
        <v>116</v>
      </c>
      <c r="BM520" s="207" t="s">
        <v>1877</v>
      </c>
    </row>
    <row r="521" s="2" customFormat="1" ht="33" customHeight="1">
      <c r="A521" s="37"/>
      <c r="B521" s="38"/>
      <c r="C521" s="209" t="s">
        <v>1878</v>
      </c>
      <c r="D521" s="209" t="s">
        <v>1231</v>
      </c>
      <c r="E521" s="210" t="s">
        <v>1879</v>
      </c>
      <c r="F521" s="211" t="s">
        <v>1880</v>
      </c>
      <c r="G521" s="212" t="s">
        <v>121</v>
      </c>
      <c r="H521" s="213">
        <v>1</v>
      </c>
      <c r="I521" s="214"/>
      <c r="J521" s="215">
        <f>ROUND(I521*H521,2)</f>
        <v>0</v>
      </c>
      <c r="K521" s="211" t="s">
        <v>122</v>
      </c>
      <c r="L521" s="43"/>
      <c r="M521" s="216" t="s">
        <v>21</v>
      </c>
      <c r="N521" s="217" t="s">
        <v>44</v>
      </c>
      <c r="O521" s="83"/>
      <c r="P521" s="205">
        <f>O521*H521</f>
        <v>0</v>
      </c>
      <c r="Q521" s="205">
        <v>0</v>
      </c>
      <c r="R521" s="205">
        <f>Q521*H521</f>
        <v>0</v>
      </c>
      <c r="S521" s="205">
        <v>0</v>
      </c>
      <c r="T521" s="206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07" t="s">
        <v>116</v>
      </c>
      <c r="AT521" s="207" t="s">
        <v>1231</v>
      </c>
      <c r="AU521" s="207" t="s">
        <v>81</v>
      </c>
      <c r="AY521" s="16" t="s">
        <v>117</v>
      </c>
      <c r="BE521" s="208">
        <f>IF(N521="základní",J521,0)</f>
        <v>0</v>
      </c>
      <c r="BF521" s="208">
        <f>IF(N521="snížená",J521,0)</f>
        <v>0</v>
      </c>
      <c r="BG521" s="208">
        <f>IF(N521="zákl. přenesená",J521,0)</f>
        <v>0</v>
      </c>
      <c r="BH521" s="208">
        <f>IF(N521="sníž. přenesená",J521,0)</f>
        <v>0</v>
      </c>
      <c r="BI521" s="208">
        <f>IF(N521="nulová",J521,0)</f>
        <v>0</v>
      </c>
      <c r="BJ521" s="16" t="s">
        <v>81</v>
      </c>
      <c r="BK521" s="208">
        <f>ROUND(I521*H521,2)</f>
        <v>0</v>
      </c>
      <c r="BL521" s="16" t="s">
        <v>116</v>
      </c>
      <c r="BM521" s="207" t="s">
        <v>1881</v>
      </c>
    </row>
    <row r="522" s="2" customFormat="1" ht="33" customHeight="1">
      <c r="A522" s="37"/>
      <c r="B522" s="38"/>
      <c r="C522" s="209" t="s">
        <v>1882</v>
      </c>
      <c r="D522" s="209" t="s">
        <v>1231</v>
      </c>
      <c r="E522" s="210" t="s">
        <v>1883</v>
      </c>
      <c r="F522" s="211" t="s">
        <v>1884</v>
      </c>
      <c r="G522" s="212" t="s">
        <v>121</v>
      </c>
      <c r="H522" s="213">
        <v>1</v>
      </c>
      <c r="I522" s="214"/>
      <c r="J522" s="215">
        <f>ROUND(I522*H522,2)</f>
        <v>0</v>
      </c>
      <c r="K522" s="211" t="s">
        <v>122</v>
      </c>
      <c r="L522" s="43"/>
      <c r="M522" s="216" t="s">
        <v>21</v>
      </c>
      <c r="N522" s="217" t="s">
        <v>44</v>
      </c>
      <c r="O522" s="83"/>
      <c r="P522" s="205">
        <f>O522*H522</f>
        <v>0</v>
      </c>
      <c r="Q522" s="205">
        <v>0</v>
      </c>
      <c r="R522" s="205">
        <f>Q522*H522</f>
        <v>0</v>
      </c>
      <c r="S522" s="205">
        <v>0</v>
      </c>
      <c r="T522" s="206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07" t="s">
        <v>116</v>
      </c>
      <c r="AT522" s="207" t="s">
        <v>1231</v>
      </c>
      <c r="AU522" s="207" t="s">
        <v>81</v>
      </c>
      <c r="AY522" s="16" t="s">
        <v>117</v>
      </c>
      <c r="BE522" s="208">
        <f>IF(N522="základní",J522,0)</f>
        <v>0</v>
      </c>
      <c r="BF522" s="208">
        <f>IF(N522="snížená",J522,0)</f>
        <v>0</v>
      </c>
      <c r="BG522" s="208">
        <f>IF(N522="zákl. přenesená",J522,0)</f>
        <v>0</v>
      </c>
      <c r="BH522" s="208">
        <f>IF(N522="sníž. přenesená",J522,0)</f>
        <v>0</v>
      </c>
      <c r="BI522" s="208">
        <f>IF(N522="nulová",J522,0)</f>
        <v>0</v>
      </c>
      <c r="BJ522" s="16" t="s">
        <v>81</v>
      </c>
      <c r="BK522" s="208">
        <f>ROUND(I522*H522,2)</f>
        <v>0</v>
      </c>
      <c r="BL522" s="16" t="s">
        <v>116</v>
      </c>
      <c r="BM522" s="207" t="s">
        <v>1885</v>
      </c>
    </row>
    <row r="523" s="2" customFormat="1" ht="24.15" customHeight="1">
      <c r="A523" s="37"/>
      <c r="B523" s="38"/>
      <c r="C523" s="209" t="s">
        <v>1886</v>
      </c>
      <c r="D523" s="209" t="s">
        <v>1231</v>
      </c>
      <c r="E523" s="210" t="s">
        <v>1887</v>
      </c>
      <c r="F523" s="211" t="s">
        <v>1888</v>
      </c>
      <c r="G523" s="212" t="s">
        <v>121</v>
      </c>
      <c r="H523" s="213">
        <v>1</v>
      </c>
      <c r="I523" s="214"/>
      <c r="J523" s="215">
        <f>ROUND(I523*H523,2)</f>
        <v>0</v>
      </c>
      <c r="K523" s="211" t="s">
        <v>122</v>
      </c>
      <c r="L523" s="43"/>
      <c r="M523" s="216" t="s">
        <v>21</v>
      </c>
      <c r="N523" s="217" t="s">
        <v>44</v>
      </c>
      <c r="O523" s="83"/>
      <c r="P523" s="205">
        <f>O523*H523</f>
        <v>0</v>
      </c>
      <c r="Q523" s="205">
        <v>0</v>
      </c>
      <c r="R523" s="205">
        <f>Q523*H523</f>
        <v>0</v>
      </c>
      <c r="S523" s="205">
        <v>0</v>
      </c>
      <c r="T523" s="206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07" t="s">
        <v>116</v>
      </c>
      <c r="AT523" s="207" t="s">
        <v>1231</v>
      </c>
      <c r="AU523" s="207" t="s">
        <v>81</v>
      </c>
      <c r="AY523" s="16" t="s">
        <v>117</v>
      </c>
      <c r="BE523" s="208">
        <f>IF(N523="základní",J523,0)</f>
        <v>0</v>
      </c>
      <c r="BF523" s="208">
        <f>IF(N523="snížená",J523,0)</f>
        <v>0</v>
      </c>
      <c r="BG523" s="208">
        <f>IF(N523="zákl. přenesená",J523,0)</f>
        <v>0</v>
      </c>
      <c r="BH523" s="208">
        <f>IF(N523="sníž. přenesená",J523,0)</f>
        <v>0</v>
      </c>
      <c r="BI523" s="208">
        <f>IF(N523="nulová",J523,0)</f>
        <v>0</v>
      </c>
      <c r="BJ523" s="16" t="s">
        <v>81</v>
      </c>
      <c r="BK523" s="208">
        <f>ROUND(I523*H523,2)</f>
        <v>0</v>
      </c>
      <c r="BL523" s="16" t="s">
        <v>116</v>
      </c>
      <c r="BM523" s="207" t="s">
        <v>1889</v>
      </c>
    </row>
    <row r="524" s="2" customFormat="1" ht="16.5" customHeight="1">
      <c r="A524" s="37"/>
      <c r="B524" s="38"/>
      <c r="C524" s="209" t="s">
        <v>1890</v>
      </c>
      <c r="D524" s="209" t="s">
        <v>1231</v>
      </c>
      <c r="E524" s="210" t="s">
        <v>1891</v>
      </c>
      <c r="F524" s="211" t="s">
        <v>1892</v>
      </c>
      <c r="G524" s="212" t="s">
        <v>121</v>
      </c>
      <c r="H524" s="213">
        <v>1</v>
      </c>
      <c r="I524" s="214"/>
      <c r="J524" s="215">
        <f>ROUND(I524*H524,2)</f>
        <v>0</v>
      </c>
      <c r="K524" s="211" t="s">
        <v>122</v>
      </c>
      <c r="L524" s="43"/>
      <c r="M524" s="216" t="s">
        <v>21</v>
      </c>
      <c r="N524" s="217" t="s">
        <v>44</v>
      </c>
      <c r="O524" s="83"/>
      <c r="P524" s="205">
        <f>O524*H524</f>
        <v>0</v>
      </c>
      <c r="Q524" s="205">
        <v>0</v>
      </c>
      <c r="R524" s="205">
        <f>Q524*H524</f>
        <v>0</v>
      </c>
      <c r="S524" s="205">
        <v>0</v>
      </c>
      <c r="T524" s="206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07" t="s">
        <v>116</v>
      </c>
      <c r="AT524" s="207" t="s">
        <v>1231</v>
      </c>
      <c r="AU524" s="207" t="s">
        <v>81</v>
      </c>
      <c r="AY524" s="16" t="s">
        <v>117</v>
      </c>
      <c r="BE524" s="208">
        <f>IF(N524="základní",J524,0)</f>
        <v>0</v>
      </c>
      <c r="BF524" s="208">
        <f>IF(N524="snížená",J524,0)</f>
        <v>0</v>
      </c>
      <c r="BG524" s="208">
        <f>IF(N524="zákl. přenesená",J524,0)</f>
        <v>0</v>
      </c>
      <c r="BH524" s="208">
        <f>IF(N524="sníž. přenesená",J524,0)</f>
        <v>0</v>
      </c>
      <c r="BI524" s="208">
        <f>IF(N524="nulová",J524,0)</f>
        <v>0</v>
      </c>
      <c r="BJ524" s="16" t="s">
        <v>81</v>
      </c>
      <c r="BK524" s="208">
        <f>ROUND(I524*H524,2)</f>
        <v>0</v>
      </c>
      <c r="BL524" s="16" t="s">
        <v>116</v>
      </c>
      <c r="BM524" s="207" t="s">
        <v>1893</v>
      </c>
    </row>
    <row r="525" s="2" customFormat="1" ht="24.15" customHeight="1">
      <c r="A525" s="37"/>
      <c r="B525" s="38"/>
      <c r="C525" s="209" t="s">
        <v>1894</v>
      </c>
      <c r="D525" s="209" t="s">
        <v>1231</v>
      </c>
      <c r="E525" s="210" t="s">
        <v>1895</v>
      </c>
      <c r="F525" s="211" t="s">
        <v>1896</v>
      </c>
      <c r="G525" s="212" t="s">
        <v>121</v>
      </c>
      <c r="H525" s="213">
        <v>1</v>
      </c>
      <c r="I525" s="214"/>
      <c r="J525" s="215">
        <f>ROUND(I525*H525,2)</f>
        <v>0</v>
      </c>
      <c r="K525" s="211" t="s">
        <v>122</v>
      </c>
      <c r="L525" s="43"/>
      <c r="M525" s="216" t="s">
        <v>21</v>
      </c>
      <c r="N525" s="217" t="s">
        <v>44</v>
      </c>
      <c r="O525" s="83"/>
      <c r="P525" s="205">
        <f>O525*H525</f>
        <v>0</v>
      </c>
      <c r="Q525" s="205">
        <v>0</v>
      </c>
      <c r="R525" s="205">
        <f>Q525*H525</f>
        <v>0</v>
      </c>
      <c r="S525" s="205">
        <v>0</v>
      </c>
      <c r="T525" s="206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07" t="s">
        <v>116</v>
      </c>
      <c r="AT525" s="207" t="s">
        <v>1231</v>
      </c>
      <c r="AU525" s="207" t="s">
        <v>81</v>
      </c>
      <c r="AY525" s="16" t="s">
        <v>117</v>
      </c>
      <c r="BE525" s="208">
        <f>IF(N525="základní",J525,0)</f>
        <v>0</v>
      </c>
      <c r="BF525" s="208">
        <f>IF(N525="snížená",J525,0)</f>
        <v>0</v>
      </c>
      <c r="BG525" s="208">
        <f>IF(N525="zákl. přenesená",J525,0)</f>
        <v>0</v>
      </c>
      <c r="BH525" s="208">
        <f>IF(N525="sníž. přenesená",J525,0)</f>
        <v>0</v>
      </c>
      <c r="BI525" s="208">
        <f>IF(N525="nulová",J525,0)</f>
        <v>0</v>
      </c>
      <c r="BJ525" s="16" t="s">
        <v>81</v>
      </c>
      <c r="BK525" s="208">
        <f>ROUND(I525*H525,2)</f>
        <v>0</v>
      </c>
      <c r="BL525" s="16" t="s">
        <v>116</v>
      </c>
      <c r="BM525" s="207" t="s">
        <v>1897</v>
      </c>
    </row>
    <row r="526" s="2" customFormat="1" ht="21.75" customHeight="1">
      <c r="A526" s="37"/>
      <c r="B526" s="38"/>
      <c r="C526" s="209" t="s">
        <v>1898</v>
      </c>
      <c r="D526" s="209" t="s">
        <v>1231</v>
      </c>
      <c r="E526" s="210" t="s">
        <v>1899</v>
      </c>
      <c r="F526" s="211" t="s">
        <v>1900</v>
      </c>
      <c r="G526" s="212" t="s">
        <v>121</v>
      </c>
      <c r="H526" s="213">
        <v>1</v>
      </c>
      <c r="I526" s="214"/>
      <c r="J526" s="215">
        <f>ROUND(I526*H526,2)</f>
        <v>0</v>
      </c>
      <c r="K526" s="211" t="s">
        <v>122</v>
      </c>
      <c r="L526" s="43"/>
      <c r="M526" s="216" t="s">
        <v>21</v>
      </c>
      <c r="N526" s="217" t="s">
        <v>44</v>
      </c>
      <c r="O526" s="83"/>
      <c r="P526" s="205">
        <f>O526*H526</f>
        <v>0</v>
      </c>
      <c r="Q526" s="205">
        <v>0</v>
      </c>
      <c r="R526" s="205">
        <f>Q526*H526</f>
        <v>0</v>
      </c>
      <c r="S526" s="205">
        <v>0</v>
      </c>
      <c r="T526" s="206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07" t="s">
        <v>116</v>
      </c>
      <c r="AT526" s="207" t="s">
        <v>1231</v>
      </c>
      <c r="AU526" s="207" t="s">
        <v>81</v>
      </c>
      <c r="AY526" s="16" t="s">
        <v>117</v>
      </c>
      <c r="BE526" s="208">
        <f>IF(N526="základní",J526,0)</f>
        <v>0</v>
      </c>
      <c r="BF526" s="208">
        <f>IF(N526="snížená",J526,0)</f>
        <v>0</v>
      </c>
      <c r="BG526" s="208">
        <f>IF(N526="zákl. přenesená",J526,0)</f>
        <v>0</v>
      </c>
      <c r="BH526" s="208">
        <f>IF(N526="sníž. přenesená",J526,0)</f>
        <v>0</v>
      </c>
      <c r="BI526" s="208">
        <f>IF(N526="nulová",J526,0)</f>
        <v>0</v>
      </c>
      <c r="BJ526" s="16" t="s">
        <v>81</v>
      </c>
      <c r="BK526" s="208">
        <f>ROUND(I526*H526,2)</f>
        <v>0</v>
      </c>
      <c r="BL526" s="16" t="s">
        <v>116</v>
      </c>
      <c r="BM526" s="207" t="s">
        <v>1901</v>
      </c>
    </row>
    <row r="527" s="2" customFormat="1" ht="24.15" customHeight="1">
      <c r="A527" s="37"/>
      <c r="B527" s="38"/>
      <c r="C527" s="209" t="s">
        <v>1902</v>
      </c>
      <c r="D527" s="209" t="s">
        <v>1231</v>
      </c>
      <c r="E527" s="210" t="s">
        <v>1903</v>
      </c>
      <c r="F527" s="211" t="s">
        <v>1904</v>
      </c>
      <c r="G527" s="212" t="s">
        <v>121</v>
      </c>
      <c r="H527" s="213">
        <v>1</v>
      </c>
      <c r="I527" s="214"/>
      <c r="J527" s="215">
        <f>ROUND(I527*H527,2)</f>
        <v>0</v>
      </c>
      <c r="K527" s="211" t="s">
        <v>122</v>
      </c>
      <c r="L527" s="43"/>
      <c r="M527" s="216" t="s">
        <v>21</v>
      </c>
      <c r="N527" s="217" t="s">
        <v>44</v>
      </c>
      <c r="O527" s="83"/>
      <c r="P527" s="205">
        <f>O527*H527</f>
        <v>0</v>
      </c>
      <c r="Q527" s="205">
        <v>0</v>
      </c>
      <c r="R527" s="205">
        <f>Q527*H527</f>
        <v>0</v>
      </c>
      <c r="S527" s="205">
        <v>0</v>
      </c>
      <c r="T527" s="206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07" t="s">
        <v>116</v>
      </c>
      <c r="AT527" s="207" t="s">
        <v>1231</v>
      </c>
      <c r="AU527" s="207" t="s">
        <v>81</v>
      </c>
      <c r="AY527" s="16" t="s">
        <v>117</v>
      </c>
      <c r="BE527" s="208">
        <f>IF(N527="základní",J527,0)</f>
        <v>0</v>
      </c>
      <c r="BF527" s="208">
        <f>IF(N527="snížená",J527,0)</f>
        <v>0</v>
      </c>
      <c r="BG527" s="208">
        <f>IF(N527="zákl. přenesená",J527,0)</f>
        <v>0</v>
      </c>
      <c r="BH527" s="208">
        <f>IF(N527="sníž. přenesená",J527,0)</f>
        <v>0</v>
      </c>
      <c r="BI527" s="208">
        <f>IF(N527="nulová",J527,0)</f>
        <v>0</v>
      </c>
      <c r="BJ527" s="16" t="s">
        <v>81</v>
      </c>
      <c r="BK527" s="208">
        <f>ROUND(I527*H527,2)</f>
        <v>0</v>
      </c>
      <c r="BL527" s="16" t="s">
        <v>116</v>
      </c>
      <c r="BM527" s="207" t="s">
        <v>1905</v>
      </c>
    </row>
    <row r="528" s="2" customFormat="1" ht="24.15" customHeight="1">
      <c r="A528" s="37"/>
      <c r="B528" s="38"/>
      <c r="C528" s="209" t="s">
        <v>1906</v>
      </c>
      <c r="D528" s="209" t="s">
        <v>1231</v>
      </c>
      <c r="E528" s="210" t="s">
        <v>1907</v>
      </c>
      <c r="F528" s="211" t="s">
        <v>1908</v>
      </c>
      <c r="G528" s="212" t="s">
        <v>121</v>
      </c>
      <c r="H528" s="213">
        <v>1</v>
      </c>
      <c r="I528" s="214"/>
      <c r="J528" s="215">
        <f>ROUND(I528*H528,2)</f>
        <v>0</v>
      </c>
      <c r="K528" s="211" t="s">
        <v>122</v>
      </c>
      <c r="L528" s="43"/>
      <c r="M528" s="216" t="s">
        <v>21</v>
      </c>
      <c r="N528" s="217" t="s">
        <v>44</v>
      </c>
      <c r="O528" s="83"/>
      <c r="P528" s="205">
        <f>O528*H528</f>
        <v>0</v>
      </c>
      <c r="Q528" s="205">
        <v>0</v>
      </c>
      <c r="R528" s="205">
        <f>Q528*H528</f>
        <v>0</v>
      </c>
      <c r="S528" s="205">
        <v>0</v>
      </c>
      <c r="T528" s="206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07" t="s">
        <v>116</v>
      </c>
      <c r="AT528" s="207" t="s">
        <v>1231</v>
      </c>
      <c r="AU528" s="207" t="s">
        <v>81</v>
      </c>
      <c r="AY528" s="16" t="s">
        <v>117</v>
      </c>
      <c r="BE528" s="208">
        <f>IF(N528="základní",J528,0)</f>
        <v>0</v>
      </c>
      <c r="BF528" s="208">
        <f>IF(N528="snížená",J528,0)</f>
        <v>0</v>
      </c>
      <c r="BG528" s="208">
        <f>IF(N528="zákl. přenesená",J528,0)</f>
        <v>0</v>
      </c>
      <c r="BH528" s="208">
        <f>IF(N528="sníž. přenesená",J528,0)</f>
        <v>0</v>
      </c>
      <c r="BI528" s="208">
        <f>IF(N528="nulová",J528,0)</f>
        <v>0</v>
      </c>
      <c r="BJ528" s="16" t="s">
        <v>81</v>
      </c>
      <c r="BK528" s="208">
        <f>ROUND(I528*H528,2)</f>
        <v>0</v>
      </c>
      <c r="BL528" s="16" t="s">
        <v>116</v>
      </c>
      <c r="BM528" s="207" t="s">
        <v>1909</v>
      </c>
    </row>
    <row r="529" s="2" customFormat="1" ht="24.15" customHeight="1">
      <c r="A529" s="37"/>
      <c r="B529" s="38"/>
      <c r="C529" s="209" t="s">
        <v>1910</v>
      </c>
      <c r="D529" s="209" t="s">
        <v>1231</v>
      </c>
      <c r="E529" s="210" t="s">
        <v>1911</v>
      </c>
      <c r="F529" s="211" t="s">
        <v>1912</v>
      </c>
      <c r="G529" s="212" t="s">
        <v>121</v>
      </c>
      <c r="H529" s="213">
        <v>1</v>
      </c>
      <c r="I529" s="214"/>
      <c r="J529" s="215">
        <f>ROUND(I529*H529,2)</f>
        <v>0</v>
      </c>
      <c r="K529" s="211" t="s">
        <v>122</v>
      </c>
      <c r="L529" s="43"/>
      <c r="M529" s="216" t="s">
        <v>21</v>
      </c>
      <c r="N529" s="217" t="s">
        <v>44</v>
      </c>
      <c r="O529" s="83"/>
      <c r="P529" s="205">
        <f>O529*H529</f>
        <v>0</v>
      </c>
      <c r="Q529" s="205">
        <v>0</v>
      </c>
      <c r="R529" s="205">
        <f>Q529*H529</f>
        <v>0</v>
      </c>
      <c r="S529" s="205">
        <v>0</v>
      </c>
      <c r="T529" s="206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07" t="s">
        <v>116</v>
      </c>
      <c r="AT529" s="207" t="s">
        <v>1231</v>
      </c>
      <c r="AU529" s="207" t="s">
        <v>81</v>
      </c>
      <c r="AY529" s="16" t="s">
        <v>117</v>
      </c>
      <c r="BE529" s="208">
        <f>IF(N529="základní",J529,0)</f>
        <v>0</v>
      </c>
      <c r="BF529" s="208">
        <f>IF(N529="snížená",J529,0)</f>
        <v>0</v>
      </c>
      <c r="BG529" s="208">
        <f>IF(N529="zákl. přenesená",J529,0)</f>
        <v>0</v>
      </c>
      <c r="BH529" s="208">
        <f>IF(N529="sníž. přenesená",J529,0)</f>
        <v>0</v>
      </c>
      <c r="BI529" s="208">
        <f>IF(N529="nulová",J529,0)</f>
        <v>0</v>
      </c>
      <c r="BJ529" s="16" t="s">
        <v>81</v>
      </c>
      <c r="BK529" s="208">
        <f>ROUND(I529*H529,2)</f>
        <v>0</v>
      </c>
      <c r="BL529" s="16" t="s">
        <v>116</v>
      </c>
      <c r="BM529" s="207" t="s">
        <v>1913</v>
      </c>
    </row>
    <row r="530" s="2" customFormat="1" ht="16.5" customHeight="1">
      <c r="A530" s="37"/>
      <c r="B530" s="38"/>
      <c r="C530" s="209" t="s">
        <v>1914</v>
      </c>
      <c r="D530" s="209" t="s">
        <v>1231</v>
      </c>
      <c r="E530" s="210" t="s">
        <v>1915</v>
      </c>
      <c r="F530" s="211" t="s">
        <v>1916</v>
      </c>
      <c r="G530" s="212" t="s">
        <v>121</v>
      </c>
      <c r="H530" s="213">
        <v>1</v>
      </c>
      <c r="I530" s="214"/>
      <c r="J530" s="215">
        <f>ROUND(I530*H530,2)</f>
        <v>0</v>
      </c>
      <c r="K530" s="211" t="s">
        <v>122</v>
      </c>
      <c r="L530" s="43"/>
      <c r="M530" s="216" t="s">
        <v>21</v>
      </c>
      <c r="N530" s="217" t="s">
        <v>44</v>
      </c>
      <c r="O530" s="83"/>
      <c r="P530" s="205">
        <f>O530*H530</f>
        <v>0</v>
      </c>
      <c r="Q530" s="205">
        <v>0</v>
      </c>
      <c r="R530" s="205">
        <f>Q530*H530</f>
        <v>0</v>
      </c>
      <c r="S530" s="205">
        <v>0</v>
      </c>
      <c r="T530" s="206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07" t="s">
        <v>116</v>
      </c>
      <c r="AT530" s="207" t="s">
        <v>1231</v>
      </c>
      <c r="AU530" s="207" t="s">
        <v>81</v>
      </c>
      <c r="AY530" s="16" t="s">
        <v>117</v>
      </c>
      <c r="BE530" s="208">
        <f>IF(N530="základní",J530,0)</f>
        <v>0</v>
      </c>
      <c r="BF530" s="208">
        <f>IF(N530="snížená",J530,0)</f>
        <v>0</v>
      </c>
      <c r="BG530" s="208">
        <f>IF(N530="zákl. přenesená",J530,0)</f>
        <v>0</v>
      </c>
      <c r="BH530" s="208">
        <f>IF(N530="sníž. přenesená",J530,0)</f>
        <v>0</v>
      </c>
      <c r="BI530" s="208">
        <f>IF(N530="nulová",J530,0)</f>
        <v>0</v>
      </c>
      <c r="BJ530" s="16" t="s">
        <v>81</v>
      </c>
      <c r="BK530" s="208">
        <f>ROUND(I530*H530,2)</f>
        <v>0</v>
      </c>
      <c r="BL530" s="16" t="s">
        <v>116</v>
      </c>
      <c r="BM530" s="207" t="s">
        <v>1917</v>
      </c>
    </row>
    <row r="531" s="2" customFormat="1" ht="37.8" customHeight="1">
      <c r="A531" s="37"/>
      <c r="B531" s="38"/>
      <c r="C531" s="209" t="s">
        <v>1918</v>
      </c>
      <c r="D531" s="209" t="s">
        <v>1231</v>
      </c>
      <c r="E531" s="210" t="s">
        <v>1919</v>
      </c>
      <c r="F531" s="211" t="s">
        <v>1920</v>
      </c>
      <c r="G531" s="212" t="s">
        <v>121</v>
      </c>
      <c r="H531" s="213">
        <v>1</v>
      </c>
      <c r="I531" s="214"/>
      <c r="J531" s="215">
        <f>ROUND(I531*H531,2)</f>
        <v>0</v>
      </c>
      <c r="K531" s="211" t="s">
        <v>122</v>
      </c>
      <c r="L531" s="43"/>
      <c r="M531" s="216" t="s">
        <v>21</v>
      </c>
      <c r="N531" s="217" t="s">
        <v>44</v>
      </c>
      <c r="O531" s="83"/>
      <c r="P531" s="205">
        <f>O531*H531</f>
        <v>0</v>
      </c>
      <c r="Q531" s="205">
        <v>0</v>
      </c>
      <c r="R531" s="205">
        <f>Q531*H531</f>
        <v>0</v>
      </c>
      <c r="S531" s="205">
        <v>0</v>
      </c>
      <c r="T531" s="206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07" t="s">
        <v>116</v>
      </c>
      <c r="AT531" s="207" t="s">
        <v>1231</v>
      </c>
      <c r="AU531" s="207" t="s">
        <v>81</v>
      </c>
      <c r="AY531" s="16" t="s">
        <v>117</v>
      </c>
      <c r="BE531" s="208">
        <f>IF(N531="základní",J531,0)</f>
        <v>0</v>
      </c>
      <c r="BF531" s="208">
        <f>IF(N531="snížená",J531,0)</f>
        <v>0</v>
      </c>
      <c r="BG531" s="208">
        <f>IF(N531="zákl. přenesená",J531,0)</f>
        <v>0</v>
      </c>
      <c r="BH531" s="208">
        <f>IF(N531="sníž. přenesená",J531,0)</f>
        <v>0</v>
      </c>
      <c r="BI531" s="208">
        <f>IF(N531="nulová",J531,0)</f>
        <v>0</v>
      </c>
      <c r="BJ531" s="16" t="s">
        <v>81</v>
      </c>
      <c r="BK531" s="208">
        <f>ROUND(I531*H531,2)</f>
        <v>0</v>
      </c>
      <c r="BL531" s="16" t="s">
        <v>116</v>
      </c>
      <c r="BM531" s="207" t="s">
        <v>1921</v>
      </c>
    </row>
    <row r="532" s="2" customFormat="1" ht="37.8" customHeight="1">
      <c r="A532" s="37"/>
      <c r="B532" s="38"/>
      <c r="C532" s="209" t="s">
        <v>1922</v>
      </c>
      <c r="D532" s="209" t="s">
        <v>1231</v>
      </c>
      <c r="E532" s="210" t="s">
        <v>1923</v>
      </c>
      <c r="F532" s="211" t="s">
        <v>1924</v>
      </c>
      <c r="G532" s="212" t="s">
        <v>121</v>
      </c>
      <c r="H532" s="213">
        <v>1</v>
      </c>
      <c r="I532" s="214"/>
      <c r="J532" s="215">
        <f>ROUND(I532*H532,2)</f>
        <v>0</v>
      </c>
      <c r="K532" s="211" t="s">
        <v>122</v>
      </c>
      <c r="L532" s="43"/>
      <c r="M532" s="216" t="s">
        <v>21</v>
      </c>
      <c r="N532" s="217" t="s">
        <v>44</v>
      </c>
      <c r="O532" s="83"/>
      <c r="P532" s="205">
        <f>O532*H532</f>
        <v>0</v>
      </c>
      <c r="Q532" s="205">
        <v>0</v>
      </c>
      <c r="R532" s="205">
        <f>Q532*H532</f>
        <v>0</v>
      </c>
      <c r="S532" s="205">
        <v>0</v>
      </c>
      <c r="T532" s="206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07" t="s">
        <v>116</v>
      </c>
      <c r="AT532" s="207" t="s">
        <v>1231</v>
      </c>
      <c r="AU532" s="207" t="s">
        <v>81</v>
      </c>
      <c r="AY532" s="16" t="s">
        <v>117</v>
      </c>
      <c r="BE532" s="208">
        <f>IF(N532="základní",J532,0)</f>
        <v>0</v>
      </c>
      <c r="BF532" s="208">
        <f>IF(N532="snížená",J532,0)</f>
        <v>0</v>
      </c>
      <c r="BG532" s="208">
        <f>IF(N532="zákl. přenesená",J532,0)</f>
        <v>0</v>
      </c>
      <c r="BH532" s="208">
        <f>IF(N532="sníž. přenesená",J532,0)</f>
        <v>0</v>
      </c>
      <c r="BI532" s="208">
        <f>IF(N532="nulová",J532,0)</f>
        <v>0</v>
      </c>
      <c r="BJ532" s="16" t="s">
        <v>81</v>
      </c>
      <c r="BK532" s="208">
        <f>ROUND(I532*H532,2)</f>
        <v>0</v>
      </c>
      <c r="BL532" s="16" t="s">
        <v>116</v>
      </c>
      <c r="BM532" s="207" t="s">
        <v>1925</v>
      </c>
    </row>
    <row r="533" s="2" customFormat="1" ht="78" customHeight="1">
      <c r="A533" s="37"/>
      <c r="B533" s="38"/>
      <c r="C533" s="209" t="s">
        <v>1926</v>
      </c>
      <c r="D533" s="209" t="s">
        <v>1231</v>
      </c>
      <c r="E533" s="210" t="s">
        <v>1927</v>
      </c>
      <c r="F533" s="211" t="s">
        <v>1928</v>
      </c>
      <c r="G533" s="212" t="s">
        <v>121</v>
      </c>
      <c r="H533" s="213">
        <v>1</v>
      </c>
      <c r="I533" s="214"/>
      <c r="J533" s="215">
        <f>ROUND(I533*H533,2)</f>
        <v>0</v>
      </c>
      <c r="K533" s="211" t="s">
        <v>122</v>
      </c>
      <c r="L533" s="43"/>
      <c r="M533" s="216" t="s">
        <v>21</v>
      </c>
      <c r="N533" s="217" t="s">
        <v>44</v>
      </c>
      <c r="O533" s="83"/>
      <c r="P533" s="205">
        <f>O533*H533</f>
        <v>0</v>
      </c>
      <c r="Q533" s="205">
        <v>0</v>
      </c>
      <c r="R533" s="205">
        <f>Q533*H533</f>
        <v>0</v>
      </c>
      <c r="S533" s="205">
        <v>0</v>
      </c>
      <c r="T533" s="206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07" t="s">
        <v>116</v>
      </c>
      <c r="AT533" s="207" t="s">
        <v>1231</v>
      </c>
      <c r="AU533" s="207" t="s">
        <v>81</v>
      </c>
      <c r="AY533" s="16" t="s">
        <v>117</v>
      </c>
      <c r="BE533" s="208">
        <f>IF(N533="základní",J533,0)</f>
        <v>0</v>
      </c>
      <c r="BF533" s="208">
        <f>IF(N533="snížená",J533,0)</f>
        <v>0</v>
      </c>
      <c r="BG533" s="208">
        <f>IF(N533="zákl. přenesená",J533,0)</f>
        <v>0</v>
      </c>
      <c r="BH533" s="208">
        <f>IF(N533="sníž. přenesená",J533,0)</f>
        <v>0</v>
      </c>
      <c r="BI533" s="208">
        <f>IF(N533="nulová",J533,0)</f>
        <v>0</v>
      </c>
      <c r="BJ533" s="16" t="s">
        <v>81</v>
      </c>
      <c r="BK533" s="208">
        <f>ROUND(I533*H533,2)</f>
        <v>0</v>
      </c>
      <c r="BL533" s="16" t="s">
        <v>116</v>
      </c>
      <c r="BM533" s="207" t="s">
        <v>1929</v>
      </c>
    </row>
    <row r="534" s="2" customFormat="1" ht="16.5" customHeight="1">
      <c r="A534" s="37"/>
      <c r="B534" s="38"/>
      <c r="C534" s="209" t="s">
        <v>1930</v>
      </c>
      <c r="D534" s="209" t="s">
        <v>1231</v>
      </c>
      <c r="E534" s="210" t="s">
        <v>1931</v>
      </c>
      <c r="F534" s="211" t="s">
        <v>1932</v>
      </c>
      <c r="G534" s="212" t="s">
        <v>121</v>
      </c>
      <c r="H534" s="213">
        <v>1</v>
      </c>
      <c r="I534" s="214"/>
      <c r="J534" s="215">
        <f>ROUND(I534*H534,2)</f>
        <v>0</v>
      </c>
      <c r="K534" s="211" t="s">
        <v>122</v>
      </c>
      <c r="L534" s="43"/>
      <c r="M534" s="216" t="s">
        <v>21</v>
      </c>
      <c r="N534" s="217" t="s">
        <v>44</v>
      </c>
      <c r="O534" s="83"/>
      <c r="P534" s="205">
        <f>O534*H534</f>
        <v>0</v>
      </c>
      <c r="Q534" s="205">
        <v>0</v>
      </c>
      <c r="R534" s="205">
        <f>Q534*H534</f>
        <v>0</v>
      </c>
      <c r="S534" s="205">
        <v>0</v>
      </c>
      <c r="T534" s="206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07" t="s">
        <v>116</v>
      </c>
      <c r="AT534" s="207" t="s">
        <v>1231</v>
      </c>
      <c r="AU534" s="207" t="s">
        <v>81</v>
      </c>
      <c r="AY534" s="16" t="s">
        <v>117</v>
      </c>
      <c r="BE534" s="208">
        <f>IF(N534="základní",J534,0)</f>
        <v>0</v>
      </c>
      <c r="BF534" s="208">
        <f>IF(N534="snížená",J534,0)</f>
        <v>0</v>
      </c>
      <c r="BG534" s="208">
        <f>IF(N534="zákl. přenesená",J534,0)</f>
        <v>0</v>
      </c>
      <c r="BH534" s="208">
        <f>IF(N534="sníž. přenesená",J534,0)</f>
        <v>0</v>
      </c>
      <c r="BI534" s="208">
        <f>IF(N534="nulová",J534,0)</f>
        <v>0</v>
      </c>
      <c r="BJ534" s="16" t="s">
        <v>81</v>
      </c>
      <c r="BK534" s="208">
        <f>ROUND(I534*H534,2)</f>
        <v>0</v>
      </c>
      <c r="BL534" s="16" t="s">
        <v>116</v>
      </c>
      <c r="BM534" s="207" t="s">
        <v>1933</v>
      </c>
    </row>
    <row r="535" s="2" customFormat="1" ht="16.5" customHeight="1">
      <c r="A535" s="37"/>
      <c r="B535" s="38"/>
      <c r="C535" s="209" t="s">
        <v>1934</v>
      </c>
      <c r="D535" s="209" t="s">
        <v>1231</v>
      </c>
      <c r="E535" s="210" t="s">
        <v>1935</v>
      </c>
      <c r="F535" s="211" t="s">
        <v>1936</v>
      </c>
      <c r="G535" s="212" t="s">
        <v>121</v>
      </c>
      <c r="H535" s="213">
        <v>1</v>
      </c>
      <c r="I535" s="214"/>
      <c r="J535" s="215">
        <f>ROUND(I535*H535,2)</f>
        <v>0</v>
      </c>
      <c r="K535" s="211" t="s">
        <v>122</v>
      </c>
      <c r="L535" s="43"/>
      <c r="M535" s="216" t="s">
        <v>21</v>
      </c>
      <c r="N535" s="217" t="s">
        <v>44</v>
      </c>
      <c r="O535" s="83"/>
      <c r="P535" s="205">
        <f>O535*H535</f>
        <v>0</v>
      </c>
      <c r="Q535" s="205">
        <v>0</v>
      </c>
      <c r="R535" s="205">
        <f>Q535*H535</f>
        <v>0</v>
      </c>
      <c r="S535" s="205">
        <v>0</v>
      </c>
      <c r="T535" s="206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07" t="s">
        <v>116</v>
      </c>
      <c r="AT535" s="207" t="s">
        <v>1231</v>
      </c>
      <c r="AU535" s="207" t="s">
        <v>81</v>
      </c>
      <c r="AY535" s="16" t="s">
        <v>117</v>
      </c>
      <c r="BE535" s="208">
        <f>IF(N535="základní",J535,0)</f>
        <v>0</v>
      </c>
      <c r="BF535" s="208">
        <f>IF(N535="snížená",J535,0)</f>
        <v>0</v>
      </c>
      <c r="BG535" s="208">
        <f>IF(N535="zákl. přenesená",J535,0)</f>
        <v>0</v>
      </c>
      <c r="BH535" s="208">
        <f>IF(N535="sníž. přenesená",J535,0)</f>
        <v>0</v>
      </c>
      <c r="BI535" s="208">
        <f>IF(N535="nulová",J535,0)</f>
        <v>0</v>
      </c>
      <c r="BJ535" s="16" t="s">
        <v>81</v>
      </c>
      <c r="BK535" s="208">
        <f>ROUND(I535*H535,2)</f>
        <v>0</v>
      </c>
      <c r="BL535" s="16" t="s">
        <v>116</v>
      </c>
      <c r="BM535" s="207" t="s">
        <v>1937</v>
      </c>
    </row>
    <row r="536" s="2" customFormat="1" ht="16.5" customHeight="1">
      <c r="A536" s="37"/>
      <c r="B536" s="38"/>
      <c r="C536" s="209" t="s">
        <v>1938</v>
      </c>
      <c r="D536" s="209" t="s">
        <v>1231</v>
      </c>
      <c r="E536" s="210" t="s">
        <v>1939</v>
      </c>
      <c r="F536" s="211" t="s">
        <v>1940</v>
      </c>
      <c r="G536" s="212" t="s">
        <v>121</v>
      </c>
      <c r="H536" s="213">
        <v>1</v>
      </c>
      <c r="I536" s="214"/>
      <c r="J536" s="215">
        <f>ROUND(I536*H536,2)</f>
        <v>0</v>
      </c>
      <c r="K536" s="211" t="s">
        <v>122</v>
      </c>
      <c r="L536" s="43"/>
      <c r="M536" s="216" t="s">
        <v>21</v>
      </c>
      <c r="N536" s="217" t="s">
        <v>44</v>
      </c>
      <c r="O536" s="83"/>
      <c r="P536" s="205">
        <f>O536*H536</f>
        <v>0</v>
      </c>
      <c r="Q536" s="205">
        <v>0</v>
      </c>
      <c r="R536" s="205">
        <f>Q536*H536</f>
        <v>0</v>
      </c>
      <c r="S536" s="205">
        <v>0</v>
      </c>
      <c r="T536" s="206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07" t="s">
        <v>116</v>
      </c>
      <c r="AT536" s="207" t="s">
        <v>1231</v>
      </c>
      <c r="AU536" s="207" t="s">
        <v>81</v>
      </c>
      <c r="AY536" s="16" t="s">
        <v>117</v>
      </c>
      <c r="BE536" s="208">
        <f>IF(N536="základní",J536,0)</f>
        <v>0</v>
      </c>
      <c r="BF536" s="208">
        <f>IF(N536="snížená",J536,0)</f>
        <v>0</v>
      </c>
      <c r="BG536" s="208">
        <f>IF(N536="zákl. přenesená",J536,0)</f>
        <v>0</v>
      </c>
      <c r="BH536" s="208">
        <f>IF(N536="sníž. přenesená",J536,0)</f>
        <v>0</v>
      </c>
      <c r="BI536" s="208">
        <f>IF(N536="nulová",J536,0)</f>
        <v>0</v>
      </c>
      <c r="BJ536" s="16" t="s">
        <v>81</v>
      </c>
      <c r="BK536" s="208">
        <f>ROUND(I536*H536,2)</f>
        <v>0</v>
      </c>
      <c r="BL536" s="16" t="s">
        <v>116</v>
      </c>
      <c r="BM536" s="207" t="s">
        <v>1941</v>
      </c>
    </row>
    <row r="537" s="2" customFormat="1" ht="49.05" customHeight="1">
      <c r="A537" s="37"/>
      <c r="B537" s="38"/>
      <c r="C537" s="209" t="s">
        <v>1942</v>
      </c>
      <c r="D537" s="209" t="s">
        <v>1231</v>
      </c>
      <c r="E537" s="210" t="s">
        <v>1943</v>
      </c>
      <c r="F537" s="211" t="s">
        <v>1944</v>
      </c>
      <c r="G537" s="212" t="s">
        <v>121</v>
      </c>
      <c r="H537" s="213">
        <v>1</v>
      </c>
      <c r="I537" s="214"/>
      <c r="J537" s="215">
        <f>ROUND(I537*H537,2)</f>
        <v>0</v>
      </c>
      <c r="K537" s="211" t="s">
        <v>122</v>
      </c>
      <c r="L537" s="43"/>
      <c r="M537" s="216" t="s">
        <v>21</v>
      </c>
      <c r="N537" s="217" t="s">
        <v>44</v>
      </c>
      <c r="O537" s="83"/>
      <c r="P537" s="205">
        <f>O537*H537</f>
        <v>0</v>
      </c>
      <c r="Q537" s="205">
        <v>0</v>
      </c>
      <c r="R537" s="205">
        <f>Q537*H537</f>
        <v>0</v>
      </c>
      <c r="S537" s="205">
        <v>0</v>
      </c>
      <c r="T537" s="206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07" t="s">
        <v>116</v>
      </c>
      <c r="AT537" s="207" t="s">
        <v>1231</v>
      </c>
      <c r="AU537" s="207" t="s">
        <v>81</v>
      </c>
      <c r="AY537" s="16" t="s">
        <v>117</v>
      </c>
      <c r="BE537" s="208">
        <f>IF(N537="základní",J537,0)</f>
        <v>0</v>
      </c>
      <c r="BF537" s="208">
        <f>IF(N537="snížená",J537,0)</f>
        <v>0</v>
      </c>
      <c r="BG537" s="208">
        <f>IF(N537="zákl. přenesená",J537,0)</f>
        <v>0</v>
      </c>
      <c r="BH537" s="208">
        <f>IF(N537="sníž. přenesená",J537,0)</f>
        <v>0</v>
      </c>
      <c r="BI537" s="208">
        <f>IF(N537="nulová",J537,0)</f>
        <v>0</v>
      </c>
      <c r="BJ537" s="16" t="s">
        <v>81</v>
      </c>
      <c r="BK537" s="208">
        <f>ROUND(I537*H537,2)</f>
        <v>0</v>
      </c>
      <c r="BL537" s="16" t="s">
        <v>116</v>
      </c>
      <c r="BM537" s="207" t="s">
        <v>1945</v>
      </c>
    </row>
    <row r="538" s="2" customFormat="1" ht="49.05" customHeight="1">
      <c r="A538" s="37"/>
      <c r="B538" s="38"/>
      <c r="C538" s="209" t="s">
        <v>1946</v>
      </c>
      <c r="D538" s="209" t="s">
        <v>1231</v>
      </c>
      <c r="E538" s="210" t="s">
        <v>1947</v>
      </c>
      <c r="F538" s="211" t="s">
        <v>1948</v>
      </c>
      <c r="G538" s="212" t="s">
        <v>121</v>
      </c>
      <c r="H538" s="213">
        <v>1</v>
      </c>
      <c r="I538" s="214"/>
      <c r="J538" s="215">
        <f>ROUND(I538*H538,2)</f>
        <v>0</v>
      </c>
      <c r="K538" s="211" t="s">
        <v>122</v>
      </c>
      <c r="L538" s="43"/>
      <c r="M538" s="216" t="s">
        <v>21</v>
      </c>
      <c r="N538" s="217" t="s">
        <v>44</v>
      </c>
      <c r="O538" s="83"/>
      <c r="P538" s="205">
        <f>O538*H538</f>
        <v>0</v>
      </c>
      <c r="Q538" s="205">
        <v>0</v>
      </c>
      <c r="R538" s="205">
        <f>Q538*H538</f>
        <v>0</v>
      </c>
      <c r="S538" s="205">
        <v>0</v>
      </c>
      <c r="T538" s="206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07" t="s">
        <v>116</v>
      </c>
      <c r="AT538" s="207" t="s">
        <v>1231</v>
      </c>
      <c r="AU538" s="207" t="s">
        <v>81</v>
      </c>
      <c r="AY538" s="16" t="s">
        <v>117</v>
      </c>
      <c r="BE538" s="208">
        <f>IF(N538="základní",J538,0)</f>
        <v>0</v>
      </c>
      <c r="BF538" s="208">
        <f>IF(N538="snížená",J538,0)</f>
        <v>0</v>
      </c>
      <c r="BG538" s="208">
        <f>IF(N538="zákl. přenesená",J538,0)</f>
        <v>0</v>
      </c>
      <c r="BH538" s="208">
        <f>IF(N538="sníž. přenesená",J538,0)</f>
        <v>0</v>
      </c>
      <c r="BI538" s="208">
        <f>IF(N538="nulová",J538,0)</f>
        <v>0</v>
      </c>
      <c r="BJ538" s="16" t="s">
        <v>81</v>
      </c>
      <c r="BK538" s="208">
        <f>ROUND(I538*H538,2)</f>
        <v>0</v>
      </c>
      <c r="BL538" s="16" t="s">
        <v>116</v>
      </c>
      <c r="BM538" s="207" t="s">
        <v>1949</v>
      </c>
    </row>
    <row r="539" s="2" customFormat="1" ht="44.25" customHeight="1">
      <c r="A539" s="37"/>
      <c r="B539" s="38"/>
      <c r="C539" s="209" t="s">
        <v>1950</v>
      </c>
      <c r="D539" s="209" t="s">
        <v>1231</v>
      </c>
      <c r="E539" s="210" t="s">
        <v>1951</v>
      </c>
      <c r="F539" s="211" t="s">
        <v>1952</v>
      </c>
      <c r="G539" s="212" t="s">
        <v>121</v>
      </c>
      <c r="H539" s="213">
        <v>1</v>
      </c>
      <c r="I539" s="214"/>
      <c r="J539" s="215">
        <f>ROUND(I539*H539,2)</f>
        <v>0</v>
      </c>
      <c r="K539" s="211" t="s">
        <v>122</v>
      </c>
      <c r="L539" s="43"/>
      <c r="M539" s="216" t="s">
        <v>21</v>
      </c>
      <c r="N539" s="217" t="s">
        <v>44</v>
      </c>
      <c r="O539" s="83"/>
      <c r="P539" s="205">
        <f>O539*H539</f>
        <v>0</v>
      </c>
      <c r="Q539" s="205">
        <v>0</v>
      </c>
      <c r="R539" s="205">
        <f>Q539*H539</f>
        <v>0</v>
      </c>
      <c r="S539" s="205">
        <v>0</v>
      </c>
      <c r="T539" s="206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07" t="s">
        <v>116</v>
      </c>
      <c r="AT539" s="207" t="s">
        <v>1231</v>
      </c>
      <c r="AU539" s="207" t="s">
        <v>81</v>
      </c>
      <c r="AY539" s="16" t="s">
        <v>117</v>
      </c>
      <c r="BE539" s="208">
        <f>IF(N539="základní",J539,0)</f>
        <v>0</v>
      </c>
      <c r="BF539" s="208">
        <f>IF(N539="snížená",J539,0)</f>
        <v>0</v>
      </c>
      <c r="BG539" s="208">
        <f>IF(N539="zákl. přenesená",J539,0)</f>
        <v>0</v>
      </c>
      <c r="BH539" s="208">
        <f>IF(N539="sníž. přenesená",J539,0)</f>
        <v>0</v>
      </c>
      <c r="BI539" s="208">
        <f>IF(N539="nulová",J539,0)</f>
        <v>0</v>
      </c>
      <c r="BJ539" s="16" t="s">
        <v>81</v>
      </c>
      <c r="BK539" s="208">
        <f>ROUND(I539*H539,2)</f>
        <v>0</v>
      </c>
      <c r="BL539" s="16" t="s">
        <v>116</v>
      </c>
      <c r="BM539" s="207" t="s">
        <v>1953</v>
      </c>
    </row>
    <row r="540" s="2" customFormat="1" ht="16.5" customHeight="1">
      <c r="A540" s="37"/>
      <c r="B540" s="38"/>
      <c r="C540" s="209" t="s">
        <v>1954</v>
      </c>
      <c r="D540" s="209" t="s">
        <v>1231</v>
      </c>
      <c r="E540" s="210" t="s">
        <v>1955</v>
      </c>
      <c r="F540" s="211" t="s">
        <v>1956</v>
      </c>
      <c r="G540" s="212" t="s">
        <v>121</v>
      </c>
      <c r="H540" s="213">
        <v>1</v>
      </c>
      <c r="I540" s="214"/>
      <c r="J540" s="215">
        <f>ROUND(I540*H540,2)</f>
        <v>0</v>
      </c>
      <c r="K540" s="211" t="s">
        <v>122</v>
      </c>
      <c r="L540" s="43"/>
      <c r="M540" s="216" t="s">
        <v>21</v>
      </c>
      <c r="N540" s="217" t="s">
        <v>44</v>
      </c>
      <c r="O540" s="83"/>
      <c r="P540" s="205">
        <f>O540*H540</f>
        <v>0</v>
      </c>
      <c r="Q540" s="205">
        <v>0</v>
      </c>
      <c r="R540" s="205">
        <f>Q540*H540</f>
        <v>0</v>
      </c>
      <c r="S540" s="205">
        <v>0</v>
      </c>
      <c r="T540" s="206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07" t="s">
        <v>116</v>
      </c>
      <c r="AT540" s="207" t="s">
        <v>1231</v>
      </c>
      <c r="AU540" s="207" t="s">
        <v>81</v>
      </c>
      <c r="AY540" s="16" t="s">
        <v>117</v>
      </c>
      <c r="BE540" s="208">
        <f>IF(N540="základní",J540,0)</f>
        <v>0</v>
      </c>
      <c r="BF540" s="208">
        <f>IF(N540="snížená",J540,0)</f>
        <v>0</v>
      </c>
      <c r="BG540" s="208">
        <f>IF(N540="zákl. přenesená",J540,0)</f>
        <v>0</v>
      </c>
      <c r="BH540" s="208">
        <f>IF(N540="sníž. přenesená",J540,0)</f>
        <v>0</v>
      </c>
      <c r="BI540" s="208">
        <f>IF(N540="nulová",J540,0)</f>
        <v>0</v>
      </c>
      <c r="BJ540" s="16" t="s">
        <v>81</v>
      </c>
      <c r="BK540" s="208">
        <f>ROUND(I540*H540,2)</f>
        <v>0</v>
      </c>
      <c r="BL540" s="16" t="s">
        <v>116</v>
      </c>
      <c r="BM540" s="207" t="s">
        <v>1957</v>
      </c>
    </row>
    <row r="541" s="2" customFormat="1" ht="16.5" customHeight="1">
      <c r="A541" s="37"/>
      <c r="B541" s="38"/>
      <c r="C541" s="209" t="s">
        <v>1958</v>
      </c>
      <c r="D541" s="209" t="s">
        <v>1231</v>
      </c>
      <c r="E541" s="210" t="s">
        <v>1959</v>
      </c>
      <c r="F541" s="211" t="s">
        <v>1960</v>
      </c>
      <c r="G541" s="212" t="s">
        <v>121</v>
      </c>
      <c r="H541" s="213">
        <v>1</v>
      </c>
      <c r="I541" s="214"/>
      <c r="J541" s="215">
        <f>ROUND(I541*H541,2)</f>
        <v>0</v>
      </c>
      <c r="K541" s="211" t="s">
        <v>122</v>
      </c>
      <c r="L541" s="43"/>
      <c r="M541" s="216" t="s">
        <v>21</v>
      </c>
      <c r="N541" s="217" t="s">
        <v>44</v>
      </c>
      <c r="O541" s="83"/>
      <c r="P541" s="205">
        <f>O541*H541</f>
        <v>0</v>
      </c>
      <c r="Q541" s="205">
        <v>0</v>
      </c>
      <c r="R541" s="205">
        <f>Q541*H541</f>
        <v>0</v>
      </c>
      <c r="S541" s="205">
        <v>0</v>
      </c>
      <c r="T541" s="206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07" t="s">
        <v>116</v>
      </c>
      <c r="AT541" s="207" t="s">
        <v>1231</v>
      </c>
      <c r="AU541" s="207" t="s">
        <v>81</v>
      </c>
      <c r="AY541" s="16" t="s">
        <v>117</v>
      </c>
      <c r="BE541" s="208">
        <f>IF(N541="základní",J541,0)</f>
        <v>0</v>
      </c>
      <c r="BF541" s="208">
        <f>IF(N541="snížená",J541,0)</f>
        <v>0</v>
      </c>
      <c r="BG541" s="208">
        <f>IF(N541="zákl. přenesená",J541,0)</f>
        <v>0</v>
      </c>
      <c r="BH541" s="208">
        <f>IF(N541="sníž. přenesená",J541,0)</f>
        <v>0</v>
      </c>
      <c r="BI541" s="208">
        <f>IF(N541="nulová",J541,0)</f>
        <v>0</v>
      </c>
      <c r="BJ541" s="16" t="s">
        <v>81</v>
      </c>
      <c r="BK541" s="208">
        <f>ROUND(I541*H541,2)</f>
        <v>0</v>
      </c>
      <c r="BL541" s="16" t="s">
        <v>116</v>
      </c>
      <c r="BM541" s="207" t="s">
        <v>1961</v>
      </c>
    </row>
    <row r="542" s="2" customFormat="1" ht="16.5" customHeight="1">
      <c r="A542" s="37"/>
      <c r="B542" s="38"/>
      <c r="C542" s="209" t="s">
        <v>1962</v>
      </c>
      <c r="D542" s="209" t="s">
        <v>1231</v>
      </c>
      <c r="E542" s="210" t="s">
        <v>1963</v>
      </c>
      <c r="F542" s="211" t="s">
        <v>1964</v>
      </c>
      <c r="G542" s="212" t="s">
        <v>121</v>
      </c>
      <c r="H542" s="213">
        <v>1</v>
      </c>
      <c r="I542" s="214"/>
      <c r="J542" s="215">
        <f>ROUND(I542*H542,2)</f>
        <v>0</v>
      </c>
      <c r="K542" s="211" t="s">
        <v>122</v>
      </c>
      <c r="L542" s="43"/>
      <c r="M542" s="216" t="s">
        <v>21</v>
      </c>
      <c r="N542" s="217" t="s">
        <v>44</v>
      </c>
      <c r="O542" s="83"/>
      <c r="P542" s="205">
        <f>O542*H542</f>
        <v>0</v>
      </c>
      <c r="Q542" s="205">
        <v>0</v>
      </c>
      <c r="R542" s="205">
        <f>Q542*H542</f>
        <v>0</v>
      </c>
      <c r="S542" s="205">
        <v>0</v>
      </c>
      <c r="T542" s="206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07" t="s">
        <v>116</v>
      </c>
      <c r="AT542" s="207" t="s">
        <v>1231</v>
      </c>
      <c r="AU542" s="207" t="s">
        <v>81</v>
      </c>
      <c r="AY542" s="16" t="s">
        <v>117</v>
      </c>
      <c r="BE542" s="208">
        <f>IF(N542="základní",J542,0)</f>
        <v>0</v>
      </c>
      <c r="BF542" s="208">
        <f>IF(N542="snížená",J542,0)</f>
        <v>0</v>
      </c>
      <c r="BG542" s="208">
        <f>IF(N542="zákl. přenesená",J542,0)</f>
        <v>0</v>
      </c>
      <c r="BH542" s="208">
        <f>IF(N542="sníž. přenesená",J542,0)</f>
        <v>0</v>
      </c>
      <c r="BI542" s="208">
        <f>IF(N542="nulová",J542,0)</f>
        <v>0</v>
      </c>
      <c r="BJ542" s="16" t="s">
        <v>81</v>
      </c>
      <c r="BK542" s="208">
        <f>ROUND(I542*H542,2)</f>
        <v>0</v>
      </c>
      <c r="BL542" s="16" t="s">
        <v>116</v>
      </c>
      <c r="BM542" s="207" t="s">
        <v>1965</v>
      </c>
    </row>
    <row r="543" s="2" customFormat="1" ht="49.05" customHeight="1">
      <c r="A543" s="37"/>
      <c r="B543" s="38"/>
      <c r="C543" s="209" t="s">
        <v>1966</v>
      </c>
      <c r="D543" s="209" t="s">
        <v>1231</v>
      </c>
      <c r="E543" s="210" t="s">
        <v>1967</v>
      </c>
      <c r="F543" s="211" t="s">
        <v>1968</v>
      </c>
      <c r="G543" s="212" t="s">
        <v>121</v>
      </c>
      <c r="H543" s="213">
        <v>1</v>
      </c>
      <c r="I543" s="214"/>
      <c r="J543" s="215">
        <f>ROUND(I543*H543,2)</f>
        <v>0</v>
      </c>
      <c r="K543" s="211" t="s">
        <v>122</v>
      </c>
      <c r="L543" s="43"/>
      <c r="M543" s="216" t="s">
        <v>21</v>
      </c>
      <c r="N543" s="217" t="s">
        <v>44</v>
      </c>
      <c r="O543" s="83"/>
      <c r="P543" s="205">
        <f>O543*H543</f>
        <v>0</v>
      </c>
      <c r="Q543" s="205">
        <v>0</v>
      </c>
      <c r="R543" s="205">
        <f>Q543*H543</f>
        <v>0</v>
      </c>
      <c r="S543" s="205">
        <v>0</v>
      </c>
      <c r="T543" s="206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07" t="s">
        <v>116</v>
      </c>
      <c r="AT543" s="207" t="s">
        <v>1231</v>
      </c>
      <c r="AU543" s="207" t="s">
        <v>81</v>
      </c>
      <c r="AY543" s="16" t="s">
        <v>117</v>
      </c>
      <c r="BE543" s="208">
        <f>IF(N543="základní",J543,0)</f>
        <v>0</v>
      </c>
      <c r="BF543" s="208">
        <f>IF(N543="snížená",J543,0)</f>
        <v>0</v>
      </c>
      <c r="BG543" s="208">
        <f>IF(N543="zákl. přenesená",J543,0)</f>
        <v>0</v>
      </c>
      <c r="BH543" s="208">
        <f>IF(N543="sníž. přenesená",J543,0)</f>
        <v>0</v>
      </c>
      <c r="BI543" s="208">
        <f>IF(N543="nulová",J543,0)</f>
        <v>0</v>
      </c>
      <c r="BJ543" s="16" t="s">
        <v>81</v>
      </c>
      <c r="BK543" s="208">
        <f>ROUND(I543*H543,2)</f>
        <v>0</v>
      </c>
      <c r="BL543" s="16" t="s">
        <v>116</v>
      </c>
      <c r="BM543" s="207" t="s">
        <v>1969</v>
      </c>
    </row>
    <row r="544" s="2" customFormat="1" ht="16.5" customHeight="1">
      <c r="A544" s="37"/>
      <c r="B544" s="38"/>
      <c r="C544" s="209" t="s">
        <v>1970</v>
      </c>
      <c r="D544" s="209" t="s">
        <v>1231</v>
      </c>
      <c r="E544" s="210" t="s">
        <v>1971</v>
      </c>
      <c r="F544" s="211" t="s">
        <v>1972</v>
      </c>
      <c r="G544" s="212" t="s">
        <v>121</v>
      </c>
      <c r="H544" s="213">
        <v>1</v>
      </c>
      <c r="I544" s="214"/>
      <c r="J544" s="215">
        <f>ROUND(I544*H544,2)</f>
        <v>0</v>
      </c>
      <c r="K544" s="211" t="s">
        <v>122</v>
      </c>
      <c r="L544" s="43"/>
      <c r="M544" s="216" t="s">
        <v>21</v>
      </c>
      <c r="N544" s="217" t="s">
        <v>44</v>
      </c>
      <c r="O544" s="83"/>
      <c r="P544" s="205">
        <f>O544*H544</f>
        <v>0</v>
      </c>
      <c r="Q544" s="205">
        <v>0</v>
      </c>
      <c r="R544" s="205">
        <f>Q544*H544</f>
        <v>0</v>
      </c>
      <c r="S544" s="205">
        <v>0</v>
      </c>
      <c r="T544" s="206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07" t="s">
        <v>116</v>
      </c>
      <c r="AT544" s="207" t="s">
        <v>1231</v>
      </c>
      <c r="AU544" s="207" t="s">
        <v>81</v>
      </c>
      <c r="AY544" s="16" t="s">
        <v>117</v>
      </c>
      <c r="BE544" s="208">
        <f>IF(N544="základní",J544,0)</f>
        <v>0</v>
      </c>
      <c r="BF544" s="208">
        <f>IF(N544="snížená",J544,0)</f>
        <v>0</v>
      </c>
      <c r="BG544" s="208">
        <f>IF(N544="zákl. přenesená",J544,0)</f>
        <v>0</v>
      </c>
      <c r="BH544" s="208">
        <f>IF(N544="sníž. přenesená",J544,0)</f>
        <v>0</v>
      </c>
      <c r="BI544" s="208">
        <f>IF(N544="nulová",J544,0)</f>
        <v>0</v>
      </c>
      <c r="BJ544" s="16" t="s">
        <v>81</v>
      </c>
      <c r="BK544" s="208">
        <f>ROUND(I544*H544,2)</f>
        <v>0</v>
      </c>
      <c r="BL544" s="16" t="s">
        <v>116</v>
      </c>
      <c r="BM544" s="207" t="s">
        <v>1973</v>
      </c>
    </row>
    <row r="545" s="2" customFormat="1" ht="16.5" customHeight="1">
      <c r="A545" s="37"/>
      <c r="B545" s="38"/>
      <c r="C545" s="209" t="s">
        <v>1974</v>
      </c>
      <c r="D545" s="209" t="s">
        <v>1231</v>
      </c>
      <c r="E545" s="210" t="s">
        <v>1975</v>
      </c>
      <c r="F545" s="211" t="s">
        <v>1976</v>
      </c>
      <c r="G545" s="212" t="s">
        <v>121</v>
      </c>
      <c r="H545" s="213">
        <v>1</v>
      </c>
      <c r="I545" s="214"/>
      <c r="J545" s="215">
        <f>ROUND(I545*H545,2)</f>
        <v>0</v>
      </c>
      <c r="K545" s="211" t="s">
        <v>122</v>
      </c>
      <c r="L545" s="43"/>
      <c r="M545" s="216" t="s">
        <v>21</v>
      </c>
      <c r="N545" s="217" t="s">
        <v>44</v>
      </c>
      <c r="O545" s="83"/>
      <c r="P545" s="205">
        <f>O545*H545</f>
        <v>0</v>
      </c>
      <c r="Q545" s="205">
        <v>0</v>
      </c>
      <c r="R545" s="205">
        <f>Q545*H545</f>
        <v>0</v>
      </c>
      <c r="S545" s="205">
        <v>0</v>
      </c>
      <c r="T545" s="206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07" t="s">
        <v>116</v>
      </c>
      <c r="AT545" s="207" t="s">
        <v>1231</v>
      </c>
      <c r="AU545" s="207" t="s">
        <v>81</v>
      </c>
      <c r="AY545" s="16" t="s">
        <v>117</v>
      </c>
      <c r="BE545" s="208">
        <f>IF(N545="základní",J545,0)</f>
        <v>0</v>
      </c>
      <c r="BF545" s="208">
        <f>IF(N545="snížená",J545,0)</f>
        <v>0</v>
      </c>
      <c r="BG545" s="208">
        <f>IF(N545="zákl. přenesená",J545,0)</f>
        <v>0</v>
      </c>
      <c r="BH545" s="208">
        <f>IF(N545="sníž. přenesená",J545,0)</f>
        <v>0</v>
      </c>
      <c r="BI545" s="208">
        <f>IF(N545="nulová",J545,0)</f>
        <v>0</v>
      </c>
      <c r="BJ545" s="16" t="s">
        <v>81</v>
      </c>
      <c r="BK545" s="208">
        <f>ROUND(I545*H545,2)</f>
        <v>0</v>
      </c>
      <c r="BL545" s="16" t="s">
        <v>116</v>
      </c>
      <c r="BM545" s="207" t="s">
        <v>1977</v>
      </c>
    </row>
    <row r="546" s="2" customFormat="1" ht="16.5" customHeight="1">
      <c r="A546" s="37"/>
      <c r="B546" s="38"/>
      <c r="C546" s="209" t="s">
        <v>1978</v>
      </c>
      <c r="D546" s="209" t="s">
        <v>1231</v>
      </c>
      <c r="E546" s="210" t="s">
        <v>1979</v>
      </c>
      <c r="F546" s="211" t="s">
        <v>1980</v>
      </c>
      <c r="G546" s="212" t="s">
        <v>121</v>
      </c>
      <c r="H546" s="213">
        <v>1</v>
      </c>
      <c r="I546" s="214"/>
      <c r="J546" s="215">
        <f>ROUND(I546*H546,2)</f>
        <v>0</v>
      </c>
      <c r="K546" s="211" t="s">
        <v>122</v>
      </c>
      <c r="L546" s="43"/>
      <c r="M546" s="216" t="s">
        <v>21</v>
      </c>
      <c r="N546" s="217" t="s">
        <v>44</v>
      </c>
      <c r="O546" s="83"/>
      <c r="P546" s="205">
        <f>O546*H546</f>
        <v>0</v>
      </c>
      <c r="Q546" s="205">
        <v>0</v>
      </c>
      <c r="R546" s="205">
        <f>Q546*H546</f>
        <v>0</v>
      </c>
      <c r="S546" s="205">
        <v>0</v>
      </c>
      <c r="T546" s="206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07" t="s">
        <v>116</v>
      </c>
      <c r="AT546" s="207" t="s">
        <v>1231</v>
      </c>
      <c r="AU546" s="207" t="s">
        <v>81</v>
      </c>
      <c r="AY546" s="16" t="s">
        <v>117</v>
      </c>
      <c r="BE546" s="208">
        <f>IF(N546="základní",J546,0)</f>
        <v>0</v>
      </c>
      <c r="BF546" s="208">
        <f>IF(N546="snížená",J546,0)</f>
        <v>0</v>
      </c>
      <c r="BG546" s="208">
        <f>IF(N546="zákl. přenesená",J546,0)</f>
        <v>0</v>
      </c>
      <c r="BH546" s="208">
        <f>IF(N546="sníž. přenesená",J546,0)</f>
        <v>0</v>
      </c>
      <c r="BI546" s="208">
        <f>IF(N546="nulová",J546,0)</f>
        <v>0</v>
      </c>
      <c r="BJ546" s="16" t="s">
        <v>81</v>
      </c>
      <c r="BK546" s="208">
        <f>ROUND(I546*H546,2)</f>
        <v>0</v>
      </c>
      <c r="BL546" s="16" t="s">
        <v>116</v>
      </c>
      <c r="BM546" s="207" t="s">
        <v>1981</v>
      </c>
    </row>
    <row r="547" s="2" customFormat="1" ht="16.5" customHeight="1">
      <c r="A547" s="37"/>
      <c r="B547" s="38"/>
      <c r="C547" s="209" t="s">
        <v>1982</v>
      </c>
      <c r="D547" s="209" t="s">
        <v>1231</v>
      </c>
      <c r="E547" s="210" t="s">
        <v>1983</v>
      </c>
      <c r="F547" s="211" t="s">
        <v>1984</v>
      </c>
      <c r="G547" s="212" t="s">
        <v>121</v>
      </c>
      <c r="H547" s="213">
        <v>1</v>
      </c>
      <c r="I547" s="214"/>
      <c r="J547" s="215">
        <f>ROUND(I547*H547,2)</f>
        <v>0</v>
      </c>
      <c r="K547" s="211" t="s">
        <v>122</v>
      </c>
      <c r="L547" s="43"/>
      <c r="M547" s="216" t="s">
        <v>21</v>
      </c>
      <c r="N547" s="217" t="s">
        <v>44</v>
      </c>
      <c r="O547" s="83"/>
      <c r="P547" s="205">
        <f>O547*H547</f>
        <v>0</v>
      </c>
      <c r="Q547" s="205">
        <v>0</v>
      </c>
      <c r="R547" s="205">
        <f>Q547*H547</f>
        <v>0</v>
      </c>
      <c r="S547" s="205">
        <v>0</v>
      </c>
      <c r="T547" s="206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07" t="s">
        <v>116</v>
      </c>
      <c r="AT547" s="207" t="s">
        <v>1231</v>
      </c>
      <c r="AU547" s="207" t="s">
        <v>81</v>
      </c>
      <c r="AY547" s="16" t="s">
        <v>117</v>
      </c>
      <c r="BE547" s="208">
        <f>IF(N547="základní",J547,0)</f>
        <v>0</v>
      </c>
      <c r="BF547" s="208">
        <f>IF(N547="snížená",J547,0)</f>
        <v>0</v>
      </c>
      <c r="BG547" s="208">
        <f>IF(N547="zákl. přenesená",J547,0)</f>
        <v>0</v>
      </c>
      <c r="BH547" s="208">
        <f>IF(N547="sníž. přenesená",J547,0)</f>
        <v>0</v>
      </c>
      <c r="BI547" s="208">
        <f>IF(N547="nulová",J547,0)</f>
        <v>0</v>
      </c>
      <c r="BJ547" s="16" t="s">
        <v>81</v>
      </c>
      <c r="BK547" s="208">
        <f>ROUND(I547*H547,2)</f>
        <v>0</v>
      </c>
      <c r="BL547" s="16" t="s">
        <v>116</v>
      </c>
      <c r="BM547" s="207" t="s">
        <v>1985</v>
      </c>
    </row>
    <row r="548" s="2" customFormat="1" ht="24.15" customHeight="1">
      <c r="A548" s="37"/>
      <c r="B548" s="38"/>
      <c r="C548" s="209" t="s">
        <v>1986</v>
      </c>
      <c r="D548" s="209" t="s">
        <v>1231</v>
      </c>
      <c r="E548" s="210" t="s">
        <v>1987</v>
      </c>
      <c r="F548" s="211" t="s">
        <v>1988</v>
      </c>
      <c r="G548" s="212" t="s">
        <v>121</v>
      </c>
      <c r="H548" s="213">
        <v>1</v>
      </c>
      <c r="I548" s="214"/>
      <c r="J548" s="215">
        <f>ROUND(I548*H548,2)</f>
        <v>0</v>
      </c>
      <c r="K548" s="211" t="s">
        <v>122</v>
      </c>
      <c r="L548" s="43"/>
      <c r="M548" s="216" t="s">
        <v>21</v>
      </c>
      <c r="N548" s="217" t="s">
        <v>44</v>
      </c>
      <c r="O548" s="83"/>
      <c r="P548" s="205">
        <f>O548*H548</f>
        <v>0</v>
      </c>
      <c r="Q548" s="205">
        <v>0</v>
      </c>
      <c r="R548" s="205">
        <f>Q548*H548</f>
        <v>0</v>
      </c>
      <c r="S548" s="205">
        <v>0</v>
      </c>
      <c r="T548" s="206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07" t="s">
        <v>116</v>
      </c>
      <c r="AT548" s="207" t="s">
        <v>1231</v>
      </c>
      <c r="AU548" s="207" t="s">
        <v>81</v>
      </c>
      <c r="AY548" s="16" t="s">
        <v>117</v>
      </c>
      <c r="BE548" s="208">
        <f>IF(N548="základní",J548,0)</f>
        <v>0</v>
      </c>
      <c r="BF548" s="208">
        <f>IF(N548="snížená",J548,0)</f>
        <v>0</v>
      </c>
      <c r="BG548" s="208">
        <f>IF(N548="zákl. přenesená",J548,0)</f>
        <v>0</v>
      </c>
      <c r="BH548" s="208">
        <f>IF(N548="sníž. přenesená",J548,0)</f>
        <v>0</v>
      </c>
      <c r="BI548" s="208">
        <f>IF(N548="nulová",J548,0)</f>
        <v>0</v>
      </c>
      <c r="BJ548" s="16" t="s">
        <v>81</v>
      </c>
      <c r="BK548" s="208">
        <f>ROUND(I548*H548,2)</f>
        <v>0</v>
      </c>
      <c r="BL548" s="16" t="s">
        <v>116</v>
      </c>
      <c r="BM548" s="207" t="s">
        <v>1989</v>
      </c>
    </row>
    <row r="549" s="2" customFormat="1" ht="16.5" customHeight="1">
      <c r="A549" s="37"/>
      <c r="B549" s="38"/>
      <c r="C549" s="209" t="s">
        <v>1990</v>
      </c>
      <c r="D549" s="209" t="s">
        <v>1231</v>
      </c>
      <c r="E549" s="210" t="s">
        <v>1991</v>
      </c>
      <c r="F549" s="211" t="s">
        <v>1992</v>
      </c>
      <c r="G549" s="212" t="s">
        <v>121</v>
      </c>
      <c r="H549" s="213">
        <v>1</v>
      </c>
      <c r="I549" s="214"/>
      <c r="J549" s="215">
        <f>ROUND(I549*H549,2)</f>
        <v>0</v>
      </c>
      <c r="K549" s="211" t="s">
        <v>122</v>
      </c>
      <c r="L549" s="43"/>
      <c r="M549" s="216" t="s">
        <v>21</v>
      </c>
      <c r="N549" s="217" t="s">
        <v>44</v>
      </c>
      <c r="O549" s="83"/>
      <c r="P549" s="205">
        <f>O549*H549</f>
        <v>0</v>
      </c>
      <c r="Q549" s="205">
        <v>0</v>
      </c>
      <c r="R549" s="205">
        <f>Q549*H549</f>
        <v>0</v>
      </c>
      <c r="S549" s="205">
        <v>0</v>
      </c>
      <c r="T549" s="206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07" t="s">
        <v>116</v>
      </c>
      <c r="AT549" s="207" t="s">
        <v>1231</v>
      </c>
      <c r="AU549" s="207" t="s">
        <v>81</v>
      </c>
      <c r="AY549" s="16" t="s">
        <v>117</v>
      </c>
      <c r="BE549" s="208">
        <f>IF(N549="základní",J549,0)</f>
        <v>0</v>
      </c>
      <c r="BF549" s="208">
        <f>IF(N549="snížená",J549,0)</f>
        <v>0</v>
      </c>
      <c r="BG549" s="208">
        <f>IF(N549="zákl. přenesená",J549,0)</f>
        <v>0</v>
      </c>
      <c r="BH549" s="208">
        <f>IF(N549="sníž. přenesená",J549,0)</f>
        <v>0</v>
      </c>
      <c r="BI549" s="208">
        <f>IF(N549="nulová",J549,0)</f>
        <v>0</v>
      </c>
      <c r="BJ549" s="16" t="s">
        <v>81</v>
      </c>
      <c r="BK549" s="208">
        <f>ROUND(I549*H549,2)</f>
        <v>0</v>
      </c>
      <c r="BL549" s="16" t="s">
        <v>116</v>
      </c>
      <c r="BM549" s="207" t="s">
        <v>1993</v>
      </c>
    </row>
    <row r="550" s="2" customFormat="1" ht="16.5" customHeight="1">
      <c r="A550" s="37"/>
      <c r="B550" s="38"/>
      <c r="C550" s="209" t="s">
        <v>1994</v>
      </c>
      <c r="D550" s="209" t="s">
        <v>1231</v>
      </c>
      <c r="E550" s="210" t="s">
        <v>1995</v>
      </c>
      <c r="F550" s="211" t="s">
        <v>1996</v>
      </c>
      <c r="G550" s="212" t="s">
        <v>121</v>
      </c>
      <c r="H550" s="213">
        <v>1</v>
      </c>
      <c r="I550" s="214"/>
      <c r="J550" s="215">
        <f>ROUND(I550*H550,2)</f>
        <v>0</v>
      </c>
      <c r="K550" s="211" t="s">
        <v>122</v>
      </c>
      <c r="L550" s="43"/>
      <c r="M550" s="216" t="s">
        <v>21</v>
      </c>
      <c r="N550" s="217" t="s">
        <v>44</v>
      </c>
      <c r="O550" s="83"/>
      <c r="P550" s="205">
        <f>O550*H550</f>
        <v>0</v>
      </c>
      <c r="Q550" s="205">
        <v>0</v>
      </c>
      <c r="R550" s="205">
        <f>Q550*H550</f>
        <v>0</v>
      </c>
      <c r="S550" s="205">
        <v>0</v>
      </c>
      <c r="T550" s="206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07" t="s">
        <v>116</v>
      </c>
      <c r="AT550" s="207" t="s">
        <v>1231</v>
      </c>
      <c r="AU550" s="207" t="s">
        <v>81</v>
      </c>
      <c r="AY550" s="16" t="s">
        <v>117</v>
      </c>
      <c r="BE550" s="208">
        <f>IF(N550="základní",J550,0)</f>
        <v>0</v>
      </c>
      <c r="BF550" s="208">
        <f>IF(N550="snížená",J550,0)</f>
        <v>0</v>
      </c>
      <c r="BG550" s="208">
        <f>IF(N550="zákl. přenesená",J550,0)</f>
        <v>0</v>
      </c>
      <c r="BH550" s="208">
        <f>IF(N550="sníž. přenesená",J550,0)</f>
        <v>0</v>
      </c>
      <c r="BI550" s="208">
        <f>IF(N550="nulová",J550,0)</f>
        <v>0</v>
      </c>
      <c r="BJ550" s="16" t="s">
        <v>81</v>
      </c>
      <c r="BK550" s="208">
        <f>ROUND(I550*H550,2)</f>
        <v>0</v>
      </c>
      <c r="BL550" s="16" t="s">
        <v>116</v>
      </c>
      <c r="BM550" s="207" t="s">
        <v>1997</v>
      </c>
    </row>
    <row r="551" s="2" customFormat="1" ht="16.5" customHeight="1">
      <c r="A551" s="37"/>
      <c r="B551" s="38"/>
      <c r="C551" s="209" t="s">
        <v>1998</v>
      </c>
      <c r="D551" s="209" t="s">
        <v>1231</v>
      </c>
      <c r="E551" s="210" t="s">
        <v>1999</v>
      </c>
      <c r="F551" s="211" t="s">
        <v>2000</v>
      </c>
      <c r="G551" s="212" t="s">
        <v>121</v>
      </c>
      <c r="H551" s="213">
        <v>1</v>
      </c>
      <c r="I551" s="214"/>
      <c r="J551" s="215">
        <f>ROUND(I551*H551,2)</f>
        <v>0</v>
      </c>
      <c r="K551" s="211" t="s">
        <v>122</v>
      </c>
      <c r="L551" s="43"/>
      <c r="M551" s="216" t="s">
        <v>21</v>
      </c>
      <c r="N551" s="217" t="s">
        <v>44</v>
      </c>
      <c r="O551" s="83"/>
      <c r="P551" s="205">
        <f>O551*H551</f>
        <v>0</v>
      </c>
      <c r="Q551" s="205">
        <v>0</v>
      </c>
      <c r="R551" s="205">
        <f>Q551*H551</f>
        <v>0</v>
      </c>
      <c r="S551" s="205">
        <v>0</v>
      </c>
      <c r="T551" s="206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07" t="s">
        <v>116</v>
      </c>
      <c r="AT551" s="207" t="s">
        <v>1231</v>
      </c>
      <c r="AU551" s="207" t="s">
        <v>81</v>
      </c>
      <c r="AY551" s="16" t="s">
        <v>117</v>
      </c>
      <c r="BE551" s="208">
        <f>IF(N551="základní",J551,0)</f>
        <v>0</v>
      </c>
      <c r="BF551" s="208">
        <f>IF(N551="snížená",J551,0)</f>
        <v>0</v>
      </c>
      <c r="BG551" s="208">
        <f>IF(N551="zákl. přenesená",J551,0)</f>
        <v>0</v>
      </c>
      <c r="BH551" s="208">
        <f>IF(N551="sníž. přenesená",J551,0)</f>
        <v>0</v>
      </c>
      <c r="BI551" s="208">
        <f>IF(N551="nulová",J551,0)</f>
        <v>0</v>
      </c>
      <c r="BJ551" s="16" t="s">
        <v>81</v>
      </c>
      <c r="BK551" s="208">
        <f>ROUND(I551*H551,2)</f>
        <v>0</v>
      </c>
      <c r="BL551" s="16" t="s">
        <v>116</v>
      </c>
      <c r="BM551" s="207" t="s">
        <v>2001</v>
      </c>
    </row>
    <row r="552" s="2" customFormat="1" ht="62.7" customHeight="1">
      <c r="A552" s="37"/>
      <c r="B552" s="38"/>
      <c r="C552" s="209" t="s">
        <v>2002</v>
      </c>
      <c r="D552" s="209" t="s">
        <v>1231</v>
      </c>
      <c r="E552" s="210" t="s">
        <v>2003</v>
      </c>
      <c r="F552" s="211" t="s">
        <v>2004</v>
      </c>
      <c r="G552" s="212" t="s">
        <v>121</v>
      </c>
      <c r="H552" s="213">
        <v>1</v>
      </c>
      <c r="I552" s="214"/>
      <c r="J552" s="215">
        <f>ROUND(I552*H552,2)</f>
        <v>0</v>
      </c>
      <c r="K552" s="211" t="s">
        <v>122</v>
      </c>
      <c r="L552" s="43"/>
      <c r="M552" s="216" t="s">
        <v>21</v>
      </c>
      <c r="N552" s="217" t="s">
        <v>44</v>
      </c>
      <c r="O552" s="83"/>
      <c r="P552" s="205">
        <f>O552*H552</f>
        <v>0</v>
      </c>
      <c r="Q552" s="205">
        <v>0</v>
      </c>
      <c r="R552" s="205">
        <f>Q552*H552</f>
        <v>0</v>
      </c>
      <c r="S552" s="205">
        <v>0</v>
      </c>
      <c r="T552" s="206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07" t="s">
        <v>116</v>
      </c>
      <c r="AT552" s="207" t="s">
        <v>1231</v>
      </c>
      <c r="AU552" s="207" t="s">
        <v>81</v>
      </c>
      <c r="AY552" s="16" t="s">
        <v>117</v>
      </c>
      <c r="BE552" s="208">
        <f>IF(N552="základní",J552,0)</f>
        <v>0</v>
      </c>
      <c r="BF552" s="208">
        <f>IF(N552="snížená",J552,0)</f>
        <v>0</v>
      </c>
      <c r="BG552" s="208">
        <f>IF(N552="zákl. přenesená",J552,0)</f>
        <v>0</v>
      </c>
      <c r="BH552" s="208">
        <f>IF(N552="sníž. přenesená",J552,0)</f>
        <v>0</v>
      </c>
      <c r="BI552" s="208">
        <f>IF(N552="nulová",J552,0)</f>
        <v>0</v>
      </c>
      <c r="BJ552" s="16" t="s">
        <v>81</v>
      </c>
      <c r="BK552" s="208">
        <f>ROUND(I552*H552,2)</f>
        <v>0</v>
      </c>
      <c r="BL552" s="16" t="s">
        <v>116</v>
      </c>
      <c r="BM552" s="207" t="s">
        <v>2005</v>
      </c>
    </row>
    <row r="553" s="2" customFormat="1" ht="49.05" customHeight="1">
      <c r="A553" s="37"/>
      <c r="B553" s="38"/>
      <c r="C553" s="209" t="s">
        <v>2006</v>
      </c>
      <c r="D553" s="209" t="s">
        <v>1231</v>
      </c>
      <c r="E553" s="210" t="s">
        <v>2007</v>
      </c>
      <c r="F553" s="211" t="s">
        <v>2008</v>
      </c>
      <c r="G553" s="212" t="s">
        <v>121</v>
      </c>
      <c r="H553" s="213">
        <v>1</v>
      </c>
      <c r="I553" s="214"/>
      <c r="J553" s="215">
        <f>ROUND(I553*H553,2)</f>
        <v>0</v>
      </c>
      <c r="K553" s="211" t="s">
        <v>122</v>
      </c>
      <c r="L553" s="43"/>
      <c r="M553" s="216" t="s">
        <v>21</v>
      </c>
      <c r="N553" s="217" t="s">
        <v>44</v>
      </c>
      <c r="O553" s="83"/>
      <c r="P553" s="205">
        <f>O553*H553</f>
        <v>0</v>
      </c>
      <c r="Q553" s="205">
        <v>0</v>
      </c>
      <c r="R553" s="205">
        <f>Q553*H553</f>
        <v>0</v>
      </c>
      <c r="S553" s="205">
        <v>0</v>
      </c>
      <c r="T553" s="206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07" t="s">
        <v>116</v>
      </c>
      <c r="AT553" s="207" t="s">
        <v>1231</v>
      </c>
      <c r="AU553" s="207" t="s">
        <v>81</v>
      </c>
      <c r="AY553" s="16" t="s">
        <v>117</v>
      </c>
      <c r="BE553" s="208">
        <f>IF(N553="základní",J553,0)</f>
        <v>0</v>
      </c>
      <c r="BF553" s="208">
        <f>IF(N553="snížená",J553,0)</f>
        <v>0</v>
      </c>
      <c r="BG553" s="208">
        <f>IF(N553="zákl. přenesená",J553,0)</f>
        <v>0</v>
      </c>
      <c r="BH553" s="208">
        <f>IF(N553="sníž. přenesená",J553,0)</f>
        <v>0</v>
      </c>
      <c r="BI553" s="208">
        <f>IF(N553="nulová",J553,0)</f>
        <v>0</v>
      </c>
      <c r="BJ553" s="16" t="s">
        <v>81</v>
      </c>
      <c r="BK553" s="208">
        <f>ROUND(I553*H553,2)</f>
        <v>0</v>
      </c>
      <c r="BL553" s="16" t="s">
        <v>116</v>
      </c>
      <c r="BM553" s="207" t="s">
        <v>2009</v>
      </c>
    </row>
    <row r="554" s="2" customFormat="1" ht="16.5" customHeight="1">
      <c r="A554" s="37"/>
      <c r="B554" s="38"/>
      <c r="C554" s="209" t="s">
        <v>2010</v>
      </c>
      <c r="D554" s="209" t="s">
        <v>1231</v>
      </c>
      <c r="E554" s="210" t="s">
        <v>2011</v>
      </c>
      <c r="F554" s="211" t="s">
        <v>2012</v>
      </c>
      <c r="G554" s="212" t="s">
        <v>121</v>
      </c>
      <c r="H554" s="213">
        <v>1</v>
      </c>
      <c r="I554" s="214"/>
      <c r="J554" s="215">
        <f>ROUND(I554*H554,2)</f>
        <v>0</v>
      </c>
      <c r="K554" s="211" t="s">
        <v>122</v>
      </c>
      <c r="L554" s="43"/>
      <c r="M554" s="216" t="s">
        <v>21</v>
      </c>
      <c r="N554" s="217" t="s">
        <v>44</v>
      </c>
      <c r="O554" s="83"/>
      <c r="P554" s="205">
        <f>O554*H554</f>
        <v>0</v>
      </c>
      <c r="Q554" s="205">
        <v>0</v>
      </c>
      <c r="R554" s="205">
        <f>Q554*H554</f>
        <v>0</v>
      </c>
      <c r="S554" s="205">
        <v>0</v>
      </c>
      <c r="T554" s="206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07" t="s">
        <v>116</v>
      </c>
      <c r="AT554" s="207" t="s">
        <v>1231</v>
      </c>
      <c r="AU554" s="207" t="s">
        <v>81</v>
      </c>
      <c r="AY554" s="16" t="s">
        <v>117</v>
      </c>
      <c r="BE554" s="208">
        <f>IF(N554="základní",J554,0)</f>
        <v>0</v>
      </c>
      <c r="BF554" s="208">
        <f>IF(N554="snížená",J554,0)</f>
        <v>0</v>
      </c>
      <c r="BG554" s="208">
        <f>IF(N554="zákl. přenesená",J554,0)</f>
        <v>0</v>
      </c>
      <c r="BH554" s="208">
        <f>IF(N554="sníž. přenesená",J554,0)</f>
        <v>0</v>
      </c>
      <c r="BI554" s="208">
        <f>IF(N554="nulová",J554,0)</f>
        <v>0</v>
      </c>
      <c r="BJ554" s="16" t="s">
        <v>81</v>
      </c>
      <c r="BK554" s="208">
        <f>ROUND(I554*H554,2)</f>
        <v>0</v>
      </c>
      <c r="BL554" s="16" t="s">
        <v>116</v>
      </c>
      <c r="BM554" s="207" t="s">
        <v>2013</v>
      </c>
    </row>
    <row r="555" s="2" customFormat="1" ht="16.5" customHeight="1">
      <c r="A555" s="37"/>
      <c r="B555" s="38"/>
      <c r="C555" s="209" t="s">
        <v>2014</v>
      </c>
      <c r="D555" s="209" t="s">
        <v>1231</v>
      </c>
      <c r="E555" s="210" t="s">
        <v>2015</v>
      </c>
      <c r="F555" s="211" t="s">
        <v>2016</v>
      </c>
      <c r="G555" s="212" t="s">
        <v>121</v>
      </c>
      <c r="H555" s="213">
        <v>1</v>
      </c>
      <c r="I555" s="214"/>
      <c r="J555" s="215">
        <f>ROUND(I555*H555,2)</f>
        <v>0</v>
      </c>
      <c r="K555" s="211" t="s">
        <v>122</v>
      </c>
      <c r="L555" s="43"/>
      <c r="M555" s="216" t="s">
        <v>21</v>
      </c>
      <c r="N555" s="217" t="s">
        <v>44</v>
      </c>
      <c r="O555" s="83"/>
      <c r="P555" s="205">
        <f>O555*H555</f>
        <v>0</v>
      </c>
      <c r="Q555" s="205">
        <v>0</v>
      </c>
      <c r="R555" s="205">
        <f>Q555*H555</f>
        <v>0</v>
      </c>
      <c r="S555" s="205">
        <v>0</v>
      </c>
      <c r="T555" s="206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07" t="s">
        <v>116</v>
      </c>
      <c r="AT555" s="207" t="s">
        <v>1231</v>
      </c>
      <c r="AU555" s="207" t="s">
        <v>81</v>
      </c>
      <c r="AY555" s="16" t="s">
        <v>117</v>
      </c>
      <c r="BE555" s="208">
        <f>IF(N555="základní",J555,0)</f>
        <v>0</v>
      </c>
      <c r="BF555" s="208">
        <f>IF(N555="snížená",J555,0)</f>
        <v>0</v>
      </c>
      <c r="BG555" s="208">
        <f>IF(N555="zákl. přenesená",J555,0)</f>
        <v>0</v>
      </c>
      <c r="BH555" s="208">
        <f>IF(N555="sníž. přenesená",J555,0)</f>
        <v>0</v>
      </c>
      <c r="BI555" s="208">
        <f>IF(N555="nulová",J555,0)</f>
        <v>0</v>
      </c>
      <c r="BJ555" s="16" t="s">
        <v>81</v>
      </c>
      <c r="BK555" s="208">
        <f>ROUND(I555*H555,2)</f>
        <v>0</v>
      </c>
      <c r="BL555" s="16" t="s">
        <v>116</v>
      </c>
      <c r="BM555" s="207" t="s">
        <v>2017</v>
      </c>
    </row>
    <row r="556" s="2" customFormat="1" ht="33" customHeight="1">
      <c r="A556" s="37"/>
      <c r="B556" s="38"/>
      <c r="C556" s="209" t="s">
        <v>2018</v>
      </c>
      <c r="D556" s="209" t="s">
        <v>1231</v>
      </c>
      <c r="E556" s="210" t="s">
        <v>2019</v>
      </c>
      <c r="F556" s="211" t="s">
        <v>2020</v>
      </c>
      <c r="G556" s="212" t="s">
        <v>121</v>
      </c>
      <c r="H556" s="213">
        <v>1</v>
      </c>
      <c r="I556" s="214"/>
      <c r="J556" s="215">
        <f>ROUND(I556*H556,2)</f>
        <v>0</v>
      </c>
      <c r="K556" s="211" t="s">
        <v>122</v>
      </c>
      <c r="L556" s="43"/>
      <c r="M556" s="216" t="s">
        <v>21</v>
      </c>
      <c r="N556" s="217" t="s">
        <v>44</v>
      </c>
      <c r="O556" s="83"/>
      <c r="P556" s="205">
        <f>O556*H556</f>
        <v>0</v>
      </c>
      <c r="Q556" s="205">
        <v>0</v>
      </c>
      <c r="R556" s="205">
        <f>Q556*H556</f>
        <v>0</v>
      </c>
      <c r="S556" s="205">
        <v>0</v>
      </c>
      <c r="T556" s="206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07" t="s">
        <v>116</v>
      </c>
      <c r="AT556" s="207" t="s">
        <v>1231</v>
      </c>
      <c r="AU556" s="207" t="s">
        <v>81</v>
      </c>
      <c r="AY556" s="16" t="s">
        <v>117</v>
      </c>
      <c r="BE556" s="208">
        <f>IF(N556="základní",J556,0)</f>
        <v>0</v>
      </c>
      <c r="BF556" s="208">
        <f>IF(N556="snížená",J556,0)</f>
        <v>0</v>
      </c>
      <c r="BG556" s="208">
        <f>IF(N556="zákl. přenesená",J556,0)</f>
        <v>0</v>
      </c>
      <c r="BH556" s="208">
        <f>IF(N556="sníž. přenesená",J556,0)</f>
        <v>0</v>
      </c>
      <c r="BI556" s="208">
        <f>IF(N556="nulová",J556,0)</f>
        <v>0</v>
      </c>
      <c r="BJ556" s="16" t="s">
        <v>81</v>
      </c>
      <c r="BK556" s="208">
        <f>ROUND(I556*H556,2)</f>
        <v>0</v>
      </c>
      <c r="BL556" s="16" t="s">
        <v>116</v>
      </c>
      <c r="BM556" s="207" t="s">
        <v>2021</v>
      </c>
    </row>
    <row r="557" s="2" customFormat="1" ht="37.8" customHeight="1">
      <c r="A557" s="37"/>
      <c r="B557" s="38"/>
      <c r="C557" s="209" t="s">
        <v>2022</v>
      </c>
      <c r="D557" s="209" t="s">
        <v>1231</v>
      </c>
      <c r="E557" s="210" t="s">
        <v>2023</v>
      </c>
      <c r="F557" s="211" t="s">
        <v>2024</v>
      </c>
      <c r="G557" s="212" t="s">
        <v>121</v>
      </c>
      <c r="H557" s="213">
        <v>1</v>
      </c>
      <c r="I557" s="214"/>
      <c r="J557" s="215">
        <f>ROUND(I557*H557,2)</f>
        <v>0</v>
      </c>
      <c r="K557" s="211" t="s">
        <v>122</v>
      </c>
      <c r="L557" s="43"/>
      <c r="M557" s="216" t="s">
        <v>21</v>
      </c>
      <c r="N557" s="217" t="s">
        <v>44</v>
      </c>
      <c r="O557" s="83"/>
      <c r="P557" s="205">
        <f>O557*H557</f>
        <v>0</v>
      </c>
      <c r="Q557" s="205">
        <v>0</v>
      </c>
      <c r="R557" s="205">
        <f>Q557*H557</f>
        <v>0</v>
      </c>
      <c r="S557" s="205">
        <v>0</v>
      </c>
      <c r="T557" s="206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07" t="s">
        <v>116</v>
      </c>
      <c r="AT557" s="207" t="s">
        <v>1231</v>
      </c>
      <c r="AU557" s="207" t="s">
        <v>81</v>
      </c>
      <c r="AY557" s="16" t="s">
        <v>117</v>
      </c>
      <c r="BE557" s="208">
        <f>IF(N557="základní",J557,0)</f>
        <v>0</v>
      </c>
      <c r="BF557" s="208">
        <f>IF(N557="snížená",J557,0)</f>
        <v>0</v>
      </c>
      <c r="BG557" s="208">
        <f>IF(N557="zákl. přenesená",J557,0)</f>
        <v>0</v>
      </c>
      <c r="BH557" s="208">
        <f>IF(N557="sníž. přenesená",J557,0)</f>
        <v>0</v>
      </c>
      <c r="BI557" s="208">
        <f>IF(N557="nulová",J557,0)</f>
        <v>0</v>
      </c>
      <c r="BJ557" s="16" t="s">
        <v>81</v>
      </c>
      <c r="BK557" s="208">
        <f>ROUND(I557*H557,2)</f>
        <v>0</v>
      </c>
      <c r="BL557" s="16" t="s">
        <v>116</v>
      </c>
      <c r="BM557" s="207" t="s">
        <v>2025</v>
      </c>
    </row>
    <row r="558" s="2" customFormat="1" ht="21.75" customHeight="1">
      <c r="A558" s="37"/>
      <c r="B558" s="38"/>
      <c r="C558" s="209" t="s">
        <v>2026</v>
      </c>
      <c r="D558" s="209" t="s">
        <v>1231</v>
      </c>
      <c r="E558" s="210" t="s">
        <v>2027</v>
      </c>
      <c r="F558" s="211" t="s">
        <v>2028</v>
      </c>
      <c r="G558" s="212" t="s">
        <v>121</v>
      </c>
      <c r="H558" s="213">
        <v>1</v>
      </c>
      <c r="I558" s="214"/>
      <c r="J558" s="215">
        <f>ROUND(I558*H558,2)</f>
        <v>0</v>
      </c>
      <c r="K558" s="211" t="s">
        <v>122</v>
      </c>
      <c r="L558" s="43"/>
      <c r="M558" s="216" t="s">
        <v>21</v>
      </c>
      <c r="N558" s="217" t="s">
        <v>44</v>
      </c>
      <c r="O558" s="83"/>
      <c r="P558" s="205">
        <f>O558*H558</f>
        <v>0</v>
      </c>
      <c r="Q558" s="205">
        <v>0</v>
      </c>
      <c r="R558" s="205">
        <f>Q558*H558</f>
        <v>0</v>
      </c>
      <c r="S558" s="205">
        <v>0</v>
      </c>
      <c r="T558" s="206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07" t="s">
        <v>116</v>
      </c>
      <c r="AT558" s="207" t="s">
        <v>1231</v>
      </c>
      <c r="AU558" s="207" t="s">
        <v>81</v>
      </c>
      <c r="AY558" s="16" t="s">
        <v>117</v>
      </c>
      <c r="BE558" s="208">
        <f>IF(N558="základní",J558,0)</f>
        <v>0</v>
      </c>
      <c r="BF558" s="208">
        <f>IF(N558="snížená",J558,0)</f>
        <v>0</v>
      </c>
      <c r="BG558" s="208">
        <f>IF(N558="zákl. přenesená",J558,0)</f>
        <v>0</v>
      </c>
      <c r="BH558" s="208">
        <f>IF(N558="sníž. přenesená",J558,0)</f>
        <v>0</v>
      </c>
      <c r="BI558" s="208">
        <f>IF(N558="nulová",J558,0)</f>
        <v>0</v>
      </c>
      <c r="BJ558" s="16" t="s">
        <v>81</v>
      </c>
      <c r="BK558" s="208">
        <f>ROUND(I558*H558,2)</f>
        <v>0</v>
      </c>
      <c r="BL558" s="16" t="s">
        <v>116</v>
      </c>
      <c r="BM558" s="207" t="s">
        <v>2029</v>
      </c>
    </row>
    <row r="559" s="2" customFormat="1" ht="21.75" customHeight="1">
      <c r="A559" s="37"/>
      <c r="B559" s="38"/>
      <c r="C559" s="209" t="s">
        <v>2030</v>
      </c>
      <c r="D559" s="209" t="s">
        <v>1231</v>
      </c>
      <c r="E559" s="210" t="s">
        <v>2031</v>
      </c>
      <c r="F559" s="211" t="s">
        <v>2032</v>
      </c>
      <c r="G559" s="212" t="s">
        <v>121</v>
      </c>
      <c r="H559" s="213">
        <v>1</v>
      </c>
      <c r="I559" s="214"/>
      <c r="J559" s="215">
        <f>ROUND(I559*H559,2)</f>
        <v>0</v>
      </c>
      <c r="K559" s="211" t="s">
        <v>122</v>
      </c>
      <c r="L559" s="43"/>
      <c r="M559" s="216" t="s">
        <v>21</v>
      </c>
      <c r="N559" s="217" t="s">
        <v>44</v>
      </c>
      <c r="O559" s="83"/>
      <c r="P559" s="205">
        <f>O559*H559</f>
        <v>0</v>
      </c>
      <c r="Q559" s="205">
        <v>0</v>
      </c>
      <c r="R559" s="205">
        <f>Q559*H559</f>
        <v>0</v>
      </c>
      <c r="S559" s="205">
        <v>0</v>
      </c>
      <c r="T559" s="206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07" t="s">
        <v>116</v>
      </c>
      <c r="AT559" s="207" t="s">
        <v>1231</v>
      </c>
      <c r="AU559" s="207" t="s">
        <v>81</v>
      </c>
      <c r="AY559" s="16" t="s">
        <v>117</v>
      </c>
      <c r="BE559" s="208">
        <f>IF(N559="základní",J559,0)</f>
        <v>0</v>
      </c>
      <c r="BF559" s="208">
        <f>IF(N559="snížená",J559,0)</f>
        <v>0</v>
      </c>
      <c r="BG559" s="208">
        <f>IF(N559="zákl. přenesená",J559,0)</f>
        <v>0</v>
      </c>
      <c r="BH559" s="208">
        <f>IF(N559="sníž. přenesená",J559,0)</f>
        <v>0</v>
      </c>
      <c r="BI559" s="208">
        <f>IF(N559="nulová",J559,0)</f>
        <v>0</v>
      </c>
      <c r="BJ559" s="16" t="s">
        <v>81</v>
      </c>
      <c r="BK559" s="208">
        <f>ROUND(I559*H559,2)</f>
        <v>0</v>
      </c>
      <c r="BL559" s="16" t="s">
        <v>116</v>
      </c>
      <c r="BM559" s="207" t="s">
        <v>2033</v>
      </c>
    </row>
    <row r="560" s="2" customFormat="1" ht="24.15" customHeight="1">
      <c r="A560" s="37"/>
      <c r="B560" s="38"/>
      <c r="C560" s="209" t="s">
        <v>2034</v>
      </c>
      <c r="D560" s="209" t="s">
        <v>1231</v>
      </c>
      <c r="E560" s="210" t="s">
        <v>2035</v>
      </c>
      <c r="F560" s="211" t="s">
        <v>2036</v>
      </c>
      <c r="G560" s="212" t="s">
        <v>121</v>
      </c>
      <c r="H560" s="213">
        <v>1</v>
      </c>
      <c r="I560" s="214"/>
      <c r="J560" s="215">
        <f>ROUND(I560*H560,2)</f>
        <v>0</v>
      </c>
      <c r="K560" s="211" t="s">
        <v>122</v>
      </c>
      <c r="L560" s="43"/>
      <c r="M560" s="216" t="s">
        <v>21</v>
      </c>
      <c r="N560" s="217" t="s">
        <v>44</v>
      </c>
      <c r="O560" s="83"/>
      <c r="P560" s="205">
        <f>O560*H560</f>
        <v>0</v>
      </c>
      <c r="Q560" s="205">
        <v>0</v>
      </c>
      <c r="R560" s="205">
        <f>Q560*H560</f>
        <v>0</v>
      </c>
      <c r="S560" s="205">
        <v>0</v>
      </c>
      <c r="T560" s="206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07" t="s">
        <v>116</v>
      </c>
      <c r="AT560" s="207" t="s">
        <v>1231</v>
      </c>
      <c r="AU560" s="207" t="s">
        <v>81</v>
      </c>
      <c r="AY560" s="16" t="s">
        <v>117</v>
      </c>
      <c r="BE560" s="208">
        <f>IF(N560="základní",J560,0)</f>
        <v>0</v>
      </c>
      <c r="BF560" s="208">
        <f>IF(N560="snížená",J560,0)</f>
        <v>0</v>
      </c>
      <c r="BG560" s="208">
        <f>IF(N560="zákl. přenesená",J560,0)</f>
        <v>0</v>
      </c>
      <c r="BH560" s="208">
        <f>IF(N560="sníž. přenesená",J560,0)</f>
        <v>0</v>
      </c>
      <c r="BI560" s="208">
        <f>IF(N560="nulová",J560,0)</f>
        <v>0</v>
      </c>
      <c r="BJ560" s="16" t="s">
        <v>81</v>
      </c>
      <c r="BK560" s="208">
        <f>ROUND(I560*H560,2)</f>
        <v>0</v>
      </c>
      <c r="BL560" s="16" t="s">
        <v>116</v>
      </c>
      <c r="BM560" s="207" t="s">
        <v>2037</v>
      </c>
    </row>
    <row r="561" s="2" customFormat="1" ht="44.25" customHeight="1">
      <c r="A561" s="37"/>
      <c r="B561" s="38"/>
      <c r="C561" s="209" t="s">
        <v>2038</v>
      </c>
      <c r="D561" s="209" t="s">
        <v>1231</v>
      </c>
      <c r="E561" s="210" t="s">
        <v>2039</v>
      </c>
      <c r="F561" s="211" t="s">
        <v>2040</v>
      </c>
      <c r="G561" s="212" t="s">
        <v>121</v>
      </c>
      <c r="H561" s="213">
        <v>1</v>
      </c>
      <c r="I561" s="214"/>
      <c r="J561" s="215">
        <f>ROUND(I561*H561,2)</f>
        <v>0</v>
      </c>
      <c r="K561" s="211" t="s">
        <v>122</v>
      </c>
      <c r="L561" s="43"/>
      <c r="M561" s="216" t="s">
        <v>21</v>
      </c>
      <c r="N561" s="217" t="s">
        <v>44</v>
      </c>
      <c r="O561" s="83"/>
      <c r="P561" s="205">
        <f>O561*H561</f>
        <v>0</v>
      </c>
      <c r="Q561" s="205">
        <v>0</v>
      </c>
      <c r="R561" s="205">
        <f>Q561*H561</f>
        <v>0</v>
      </c>
      <c r="S561" s="205">
        <v>0</v>
      </c>
      <c r="T561" s="206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07" t="s">
        <v>116</v>
      </c>
      <c r="AT561" s="207" t="s">
        <v>1231</v>
      </c>
      <c r="AU561" s="207" t="s">
        <v>81</v>
      </c>
      <c r="AY561" s="16" t="s">
        <v>117</v>
      </c>
      <c r="BE561" s="208">
        <f>IF(N561="základní",J561,0)</f>
        <v>0</v>
      </c>
      <c r="BF561" s="208">
        <f>IF(N561="snížená",J561,0)</f>
        <v>0</v>
      </c>
      <c r="BG561" s="208">
        <f>IF(N561="zákl. přenesená",J561,0)</f>
        <v>0</v>
      </c>
      <c r="BH561" s="208">
        <f>IF(N561="sníž. přenesená",J561,0)</f>
        <v>0</v>
      </c>
      <c r="BI561" s="208">
        <f>IF(N561="nulová",J561,0)</f>
        <v>0</v>
      </c>
      <c r="BJ561" s="16" t="s">
        <v>81</v>
      </c>
      <c r="BK561" s="208">
        <f>ROUND(I561*H561,2)</f>
        <v>0</v>
      </c>
      <c r="BL561" s="16" t="s">
        <v>116</v>
      </c>
      <c r="BM561" s="207" t="s">
        <v>2041</v>
      </c>
    </row>
    <row r="562" s="2" customFormat="1" ht="44.25" customHeight="1">
      <c r="A562" s="37"/>
      <c r="B562" s="38"/>
      <c r="C562" s="209" t="s">
        <v>2042</v>
      </c>
      <c r="D562" s="209" t="s">
        <v>1231</v>
      </c>
      <c r="E562" s="210" t="s">
        <v>2043</v>
      </c>
      <c r="F562" s="211" t="s">
        <v>2044</v>
      </c>
      <c r="G562" s="212" t="s">
        <v>121</v>
      </c>
      <c r="H562" s="213">
        <v>1</v>
      </c>
      <c r="I562" s="214"/>
      <c r="J562" s="215">
        <f>ROUND(I562*H562,2)</f>
        <v>0</v>
      </c>
      <c r="K562" s="211" t="s">
        <v>122</v>
      </c>
      <c r="L562" s="43"/>
      <c r="M562" s="216" t="s">
        <v>21</v>
      </c>
      <c r="N562" s="217" t="s">
        <v>44</v>
      </c>
      <c r="O562" s="83"/>
      <c r="P562" s="205">
        <f>O562*H562</f>
        <v>0</v>
      </c>
      <c r="Q562" s="205">
        <v>0</v>
      </c>
      <c r="R562" s="205">
        <f>Q562*H562</f>
        <v>0</v>
      </c>
      <c r="S562" s="205">
        <v>0</v>
      </c>
      <c r="T562" s="206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07" t="s">
        <v>116</v>
      </c>
      <c r="AT562" s="207" t="s">
        <v>1231</v>
      </c>
      <c r="AU562" s="207" t="s">
        <v>81</v>
      </c>
      <c r="AY562" s="16" t="s">
        <v>117</v>
      </c>
      <c r="BE562" s="208">
        <f>IF(N562="základní",J562,0)</f>
        <v>0</v>
      </c>
      <c r="BF562" s="208">
        <f>IF(N562="snížená",J562,0)</f>
        <v>0</v>
      </c>
      <c r="BG562" s="208">
        <f>IF(N562="zákl. přenesená",J562,0)</f>
        <v>0</v>
      </c>
      <c r="BH562" s="208">
        <f>IF(N562="sníž. přenesená",J562,0)</f>
        <v>0</v>
      </c>
      <c r="BI562" s="208">
        <f>IF(N562="nulová",J562,0)</f>
        <v>0</v>
      </c>
      <c r="BJ562" s="16" t="s">
        <v>81</v>
      </c>
      <c r="BK562" s="208">
        <f>ROUND(I562*H562,2)</f>
        <v>0</v>
      </c>
      <c r="BL562" s="16" t="s">
        <v>116</v>
      </c>
      <c r="BM562" s="207" t="s">
        <v>2045</v>
      </c>
    </row>
    <row r="563" s="2" customFormat="1" ht="49.05" customHeight="1">
      <c r="A563" s="37"/>
      <c r="B563" s="38"/>
      <c r="C563" s="209" t="s">
        <v>2046</v>
      </c>
      <c r="D563" s="209" t="s">
        <v>1231</v>
      </c>
      <c r="E563" s="210" t="s">
        <v>2047</v>
      </c>
      <c r="F563" s="211" t="s">
        <v>2048</v>
      </c>
      <c r="G563" s="212" t="s">
        <v>121</v>
      </c>
      <c r="H563" s="213">
        <v>1</v>
      </c>
      <c r="I563" s="214"/>
      <c r="J563" s="215">
        <f>ROUND(I563*H563,2)</f>
        <v>0</v>
      </c>
      <c r="K563" s="211" t="s">
        <v>122</v>
      </c>
      <c r="L563" s="43"/>
      <c r="M563" s="216" t="s">
        <v>21</v>
      </c>
      <c r="N563" s="217" t="s">
        <v>44</v>
      </c>
      <c r="O563" s="83"/>
      <c r="P563" s="205">
        <f>O563*H563</f>
        <v>0</v>
      </c>
      <c r="Q563" s="205">
        <v>0</v>
      </c>
      <c r="R563" s="205">
        <f>Q563*H563</f>
        <v>0</v>
      </c>
      <c r="S563" s="205">
        <v>0</v>
      </c>
      <c r="T563" s="206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07" t="s">
        <v>116</v>
      </c>
      <c r="AT563" s="207" t="s">
        <v>1231</v>
      </c>
      <c r="AU563" s="207" t="s">
        <v>81</v>
      </c>
      <c r="AY563" s="16" t="s">
        <v>117</v>
      </c>
      <c r="BE563" s="208">
        <f>IF(N563="základní",J563,0)</f>
        <v>0</v>
      </c>
      <c r="BF563" s="208">
        <f>IF(N563="snížená",J563,0)</f>
        <v>0</v>
      </c>
      <c r="BG563" s="208">
        <f>IF(N563="zákl. přenesená",J563,0)</f>
        <v>0</v>
      </c>
      <c r="BH563" s="208">
        <f>IF(N563="sníž. přenesená",J563,0)</f>
        <v>0</v>
      </c>
      <c r="BI563" s="208">
        <f>IF(N563="nulová",J563,0)</f>
        <v>0</v>
      </c>
      <c r="BJ563" s="16" t="s">
        <v>81</v>
      </c>
      <c r="BK563" s="208">
        <f>ROUND(I563*H563,2)</f>
        <v>0</v>
      </c>
      <c r="BL563" s="16" t="s">
        <v>116</v>
      </c>
      <c r="BM563" s="207" t="s">
        <v>2049</v>
      </c>
    </row>
    <row r="564" s="2" customFormat="1" ht="49.05" customHeight="1">
      <c r="A564" s="37"/>
      <c r="B564" s="38"/>
      <c r="C564" s="209" t="s">
        <v>2050</v>
      </c>
      <c r="D564" s="209" t="s">
        <v>1231</v>
      </c>
      <c r="E564" s="210" t="s">
        <v>2051</v>
      </c>
      <c r="F564" s="211" t="s">
        <v>2052</v>
      </c>
      <c r="G564" s="212" t="s">
        <v>121</v>
      </c>
      <c r="H564" s="213">
        <v>1</v>
      </c>
      <c r="I564" s="214"/>
      <c r="J564" s="215">
        <f>ROUND(I564*H564,2)</f>
        <v>0</v>
      </c>
      <c r="K564" s="211" t="s">
        <v>122</v>
      </c>
      <c r="L564" s="43"/>
      <c r="M564" s="216" t="s">
        <v>21</v>
      </c>
      <c r="N564" s="217" t="s">
        <v>44</v>
      </c>
      <c r="O564" s="83"/>
      <c r="P564" s="205">
        <f>O564*H564</f>
        <v>0</v>
      </c>
      <c r="Q564" s="205">
        <v>0</v>
      </c>
      <c r="R564" s="205">
        <f>Q564*H564</f>
        <v>0</v>
      </c>
      <c r="S564" s="205">
        <v>0</v>
      </c>
      <c r="T564" s="206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07" t="s">
        <v>116</v>
      </c>
      <c r="AT564" s="207" t="s">
        <v>1231</v>
      </c>
      <c r="AU564" s="207" t="s">
        <v>81</v>
      </c>
      <c r="AY564" s="16" t="s">
        <v>117</v>
      </c>
      <c r="BE564" s="208">
        <f>IF(N564="základní",J564,0)</f>
        <v>0</v>
      </c>
      <c r="BF564" s="208">
        <f>IF(N564="snížená",J564,0)</f>
        <v>0</v>
      </c>
      <c r="BG564" s="208">
        <f>IF(N564="zákl. přenesená",J564,0)</f>
        <v>0</v>
      </c>
      <c r="BH564" s="208">
        <f>IF(N564="sníž. přenesená",J564,0)</f>
        <v>0</v>
      </c>
      <c r="BI564" s="208">
        <f>IF(N564="nulová",J564,0)</f>
        <v>0</v>
      </c>
      <c r="BJ564" s="16" t="s">
        <v>81</v>
      </c>
      <c r="BK564" s="208">
        <f>ROUND(I564*H564,2)</f>
        <v>0</v>
      </c>
      <c r="BL564" s="16" t="s">
        <v>116</v>
      </c>
      <c r="BM564" s="207" t="s">
        <v>2053</v>
      </c>
    </row>
    <row r="565" s="2" customFormat="1" ht="24.15" customHeight="1">
      <c r="A565" s="37"/>
      <c r="B565" s="38"/>
      <c r="C565" s="209" t="s">
        <v>2054</v>
      </c>
      <c r="D565" s="209" t="s">
        <v>1231</v>
      </c>
      <c r="E565" s="210" t="s">
        <v>2055</v>
      </c>
      <c r="F565" s="211" t="s">
        <v>2056</v>
      </c>
      <c r="G565" s="212" t="s">
        <v>1443</v>
      </c>
      <c r="H565" s="213">
        <v>1</v>
      </c>
      <c r="I565" s="214"/>
      <c r="J565" s="215">
        <f>ROUND(I565*H565,2)</f>
        <v>0</v>
      </c>
      <c r="K565" s="211" t="s">
        <v>122</v>
      </c>
      <c r="L565" s="43"/>
      <c r="M565" s="216" t="s">
        <v>21</v>
      </c>
      <c r="N565" s="217" t="s">
        <v>44</v>
      </c>
      <c r="O565" s="83"/>
      <c r="P565" s="205">
        <f>O565*H565</f>
        <v>0</v>
      </c>
      <c r="Q565" s="205">
        <v>0</v>
      </c>
      <c r="R565" s="205">
        <f>Q565*H565</f>
        <v>0</v>
      </c>
      <c r="S565" s="205">
        <v>0</v>
      </c>
      <c r="T565" s="206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07" t="s">
        <v>116</v>
      </c>
      <c r="AT565" s="207" t="s">
        <v>1231</v>
      </c>
      <c r="AU565" s="207" t="s">
        <v>81</v>
      </c>
      <c r="AY565" s="16" t="s">
        <v>117</v>
      </c>
      <c r="BE565" s="208">
        <f>IF(N565="základní",J565,0)</f>
        <v>0</v>
      </c>
      <c r="BF565" s="208">
        <f>IF(N565="snížená",J565,0)</f>
        <v>0</v>
      </c>
      <c r="BG565" s="208">
        <f>IF(N565="zákl. přenesená",J565,0)</f>
        <v>0</v>
      </c>
      <c r="BH565" s="208">
        <f>IF(N565="sníž. přenesená",J565,0)</f>
        <v>0</v>
      </c>
      <c r="BI565" s="208">
        <f>IF(N565="nulová",J565,0)</f>
        <v>0</v>
      </c>
      <c r="BJ565" s="16" t="s">
        <v>81</v>
      </c>
      <c r="BK565" s="208">
        <f>ROUND(I565*H565,2)</f>
        <v>0</v>
      </c>
      <c r="BL565" s="16" t="s">
        <v>116</v>
      </c>
      <c r="BM565" s="207" t="s">
        <v>2057</v>
      </c>
    </row>
    <row r="566" s="2" customFormat="1" ht="24.15" customHeight="1">
      <c r="A566" s="37"/>
      <c r="B566" s="38"/>
      <c r="C566" s="209" t="s">
        <v>2058</v>
      </c>
      <c r="D566" s="209" t="s">
        <v>1231</v>
      </c>
      <c r="E566" s="210" t="s">
        <v>2059</v>
      </c>
      <c r="F566" s="211" t="s">
        <v>2060</v>
      </c>
      <c r="G566" s="212" t="s">
        <v>1443</v>
      </c>
      <c r="H566" s="213">
        <v>1</v>
      </c>
      <c r="I566" s="214"/>
      <c r="J566" s="215">
        <f>ROUND(I566*H566,2)</f>
        <v>0</v>
      </c>
      <c r="K566" s="211" t="s">
        <v>122</v>
      </c>
      <c r="L566" s="43"/>
      <c r="M566" s="216" t="s">
        <v>21</v>
      </c>
      <c r="N566" s="217" t="s">
        <v>44</v>
      </c>
      <c r="O566" s="83"/>
      <c r="P566" s="205">
        <f>O566*H566</f>
        <v>0</v>
      </c>
      <c r="Q566" s="205">
        <v>0</v>
      </c>
      <c r="R566" s="205">
        <f>Q566*H566</f>
        <v>0</v>
      </c>
      <c r="S566" s="205">
        <v>0</v>
      </c>
      <c r="T566" s="206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07" t="s">
        <v>116</v>
      </c>
      <c r="AT566" s="207" t="s">
        <v>1231</v>
      </c>
      <c r="AU566" s="207" t="s">
        <v>81</v>
      </c>
      <c r="AY566" s="16" t="s">
        <v>117</v>
      </c>
      <c r="BE566" s="208">
        <f>IF(N566="základní",J566,0)</f>
        <v>0</v>
      </c>
      <c r="BF566" s="208">
        <f>IF(N566="snížená",J566,0)</f>
        <v>0</v>
      </c>
      <c r="BG566" s="208">
        <f>IF(N566="zákl. přenesená",J566,0)</f>
        <v>0</v>
      </c>
      <c r="BH566" s="208">
        <f>IF(N566="sníž. přenesená",J566,0)</f>
        <v>0</v>
      </c>
      <c r="BI566" s="208">
        <f>IF(N566="nulová",J566,0)</f>
        <v>0</v>
      </c>
      <c r="BJ566" s="16" t="s">
        <v>81</v>
      </c>
      <c r="BK566" s="208">
        <f>ROUND(I566*H566,2)</f>
        <v>0</v>
      </c>
      <c r="BL566" s="16" t="s">
        <v>116</v>
      </c>
      <c r="BM566" s="207" t="s">
        <v>2061</v>
      </c>
    </row>
    <row r="567" s="2" customFormat="1" ht="24.15" customHeight="1">
      <c r="A567" s="37"/>
      <c r="B567" s="38"/>
      <c r="C567" s="209" t="s">
        <v>2062</v>
      </c>
      <c r="D567" s="209" t="s">
        <v>1231</v>
      </c>
      <c r="E567" s="210" t="s">
        <v>2063</v>
      </c>
      <c r="F567" s="211" t="s">
        <v>2064</v>
      </c>
      <c r="G567" s="212" t="s">
        <v>1443</v>
      </c>
      <c r="H567" s="213">
        <v>1</v>
      </c>
      <c r="I567" s="214"/>
      <c r="J567" s="215">
        <f>ROUND(I567*H567,2)</f>
        <v>0</v>
      </c>
      <c r="K567" s="211" t="s">
        <v>122</v>
      </c>
      <c r="L567" s="43"/>
      <c r="M567" s="216" t="s">
        <v>21</v>
      </c>
      <c r="N567" s="217" t="s">
        <v>44</v>
      </c>
      <c r="O567" s="83"/>
      <c r="P567" s="205">
        <f>O567*H567</f>
        <v>0</v>
      </c>
      <c r="Q567" s="205">
        <v>0</v>
      </c>
      <c r="R567" s="205">
        <f>Q567*H567</f>
        <v>0</v>
      </c>
      <c r="S567" s="205">
        <v>0</v>
      </c>
      <c r="T567" s="206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07" t="s">
        <v>116</v>
      </c>
      <c r="AT567" s="207" t="s">
        <v>1231</v>
      </c>
      <c r="AU567" s="207" t="s">
        <v>81</v>
      </c>
      <c r="AY567" s="16" t="s">
        <v>117</v>
      </c>
      <c r="BE567" s="208">
        <f>IF(N567="základní",J567,0)</f>
        <v>0</v>
      </c>
      <c r="BF567" s="208">
        <f>IF(N567="snížená",J567,0)</f>
        <v>0</v>
      </c>
      <c r="BG567" s="208">
        <f>IF(N567="zákl. přenesená",J567,0)</f>
        <v>0</v>
      </c>
      <c r="BH567" s="208">
        <f>IF(N567="sníž. přenesená",J567,0)</f>
        <v>0</v>
      </c>
      <c r="BI567" s="208">
        <f>IF(N567="nulová",J567,0)</f>
        <v>0</v>
      </c>
      <c r="BJ567" s="16" t="s">
        <v>81</v>
      </c>
      <c r="BK567" s="208">
        <f>ROUND(I567*H567,2)</f>
        <v>0</v>
      </c>
      <c r="BL567" s="16" t="s">
        <v>116</v>
      </c>
      <c r="BM567" s="207" t="s">
        <v>2065</v>
      </c>
    </row>
    <row r="568" s="2" customFormat="1" ht="24.15" customHeight="1">
      <c r="A568" s="37"/>
      <c r="B568" s="38"/>
      <c r="C568" s="209" t="s">
        <v>2066</v>
      </c>
      <c r="D568" s="209" t="s">
        <v>1231</v>
      </c>
      <c r="E568" s="210" t="s">
        <v>2067</v>
      </c>
      <c r="F568" s="211" t="s">
        <v>2068</v>
      </c>
      <c r="G568" s="212" t="s">
        <v>1443</v>
      </c>
      <c r="H568" s="213">
        <v>1</v>
      </c>
      <c r="I568" s="214"/>
      <c r="J568" s="215">
        <f>ROUND(I568*H568,2)</f>
        <v>0</v>
      </c>
      <c r="K568" s="211" t="s">
        <v>122</v>
      </c>
      <c r="L568" s="43"/>
      <c r="M568" s="216" t="s">
        <v>21</v>
      </c>
      <c r="N568" s="217" t="s">
        <v>44</v>
      </c>
      <c r="O568" s="83"/>
      <c r="P568" s="205">
        <f>O568*H568</f>
        <v>0</v>
      </c>
      <c r="Q568" s="205">
        <v>0</v>
      </c>
      <c r="R568" s="205">
        <f>Q568*H568</f>
        <v>0</v>
      </c>
      <c r="S568" s="205">
        <v>0</v>
      </c>
      <c r="T568" s="206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07" t="s">
        <v>116</v>
      </c>
      <c r="AT568" s="207" t="s">
        <v>1231</v>
      </c>
      <c r="AU568" s="207" t="s">
        <v>81</v>
      </c>
      <c r="AY568" s="16" t="s">
        <v>117</v>
      </c>
      <c r="BE568" s="208">
        <f>IF(N568="základní",J568,0)</f>
        <v>0</v>
      </c>
      <c r="BF568" s="208">
        <f>IF(N568="snížená",J568,0)</f>
        <v>0</v>
      </c>
      <c r="BG568" s="208">
        <f>IF(N568="zákl. přenesená",J568,0)</f>
        <v>0</v>
      </c>
      <c r="BH568" s="208">
        <f>IF(N568="sníž. přenesená",J568,0)</f>
        <v>0</v>
      </c>
      <c r="BI568" s="208">
        <f>IF(N568="nulová",J568,0)</f>
        <v>0</v>
      </c>
      <c r="BJ568" s="16" t="s">
        <v>81</v>
      </c>
      <c r="BK568" s="208">
        <f>ROUND(I568*H568,2)</f>
        <v>0</v>
      </c>
      <c r="BL568" s="16" t="s">
        <v>116</v>
      </c>
      <c r="BM568" s="207" t="s">
        <v>2069</v>
      </c>
    </row>
    <row r="569" s="2" customFormat="1" ht="16.5" customHeight="1">
      <c r="A569" s="37"/>
      <c r="B569" s="38"/>
      <c r="C569" s="209" t="s">
        <v>2070</v>
      </c>
      <c r="D569" s="209" t="s">
        <v>1231</v>
      </c>
      <c r="E569" s="210" t="s">
        <v>2071</v>
      </c>
      <c r="F569" s="211" t="s">
        <v>2072</v>
      </c>
      <c r="G569" s="212" t="s">
        <v>1443</v>
      </c>
      <c r="H569" s="213">
        <v>1</v>
      </c>
      <c r="I569" s="214"/>
      <c r="J569" s="215">
        <f>ROUND(I569*H569,2)</f>
        <v>0</v>
      </c>
      <c r="K569" s="211" t="s">
        <v>122</v>
      </c>
      <c r="L569" s="43"/>
      <c r="M569" s="216" t="s">
        <v>21</v>
      </c>
      <c r="N569" s="217" t="s">
        <v>44</v>
      </c>
      <c r="O569" s="83"/>
      <c r="P569" s="205">
        <f>O569*H569</f>
        <v>0</v>
      </c>
      <c r="Q569" s="205">
        <v>0</v>
      </c>
      <c r="R569" s="205">
        <f>Q569*H569</f>
        <v>0</v>
      </c>
      <c r="S569" s="205">
        <v>0</v>
      </c>
      <c r="T569" s="206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07" t="s">
        <v>116</v>
      </c>
      <c r="AT569" s="207" t="s">
        <v>1231</v>
      </c>
      <c r="AU569" s="207" t="s">
        <v>81</v>
      </c>
      <c r="AY569" s="16" t="s">
        <v>117</v>
      </c>
      <c r="BE569" s="208">
        <f>IF(N569="základní",J569,0)</f>
        <v>0</v>
      </c>
      <c r="BF569" s="208">
        <f>IF(N569="snížená",J569,0)</f>
        <v>0</v>
      </c>
      <c r="BG569" s="208">
        <f>IF(N569="zákl. přenesená",J569,0)</f>
        <v>0</v>
      </c>
      <c r="BH569" s="208">
        <f>IF(N569="sníž. přenesená",J569,0)</f>
        <v>0</v>
      </c>
      <c r="BI569" s="208">
        <f>IF(N569="nulová",J569,0)</f>
        <v>0</v>
      </c>
      <c r="BJ569" s="16" t="s">
        <v>81</v>
      </c>
      <c r="BK569" s="208">
        <f>ROUND(I569*H569,2)</f>
        <v>0</v>
      </c>
      <c r="BL569" s="16" t="s">
        <v>116</v>
      </c>
      <c r="BM569" s="207" t="s">
        <v>2073</v>
      </c>
    </row>
    <row r="570" s="2" customFormat="1" ht="21.75" customHeight="1">
      <c r="A570" s="37"/>
      <c r="B570" s="38"/>
      <c r="C570" s="209" t="s">
        <v>2074</v>
      </c>
      <c r="D570" s="209" t="s">
        <v>1231</v>
      </c>
      <c r="E570" s="210" t="s">
        <v>2075</v>
      </c>
      <c r="F570" s="211" t="s">
        <v>2076</v>
      </c>
      <c r="G570" s="212" t="s">
        <v>1443</v>
      </c>
      <c r="H570" s="213">
        <v>1</v>
      </c>
      <c r="I570" s="214"/>
      <c r="J570" s="215">
        <f>ROUND(I570*H570,2)</f>
        <v>0</v>
      </c>
      <c r="K570" s="211" t="s">
        <v>122</v>
      </c>
      <c r="L570" s="43"/>
      <c r="M570" s="216" t="s">
        <v>21</v>
      </c>
      <c r="N570" s="217" t="s">
        <v>44</v>
      </c>
      <c r="O570" s="83"/>
      <c r="P570" s="205">
        <f>O570*H570</f>
        <v>0</v>
      </c>
      <c r="Q570" s="205">
        <v>0</v>
      </c>
      <c r="R570" s="205">
        <f>Q570*H570</f>
        <v>0</v>
      </c>
      <c r="S570" s="205">
        <v>0</v>
      </c>
      <c r="T570" s="206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07" t="s">
        <v>116</v>
      </c>
      <c r="AT570" s="207" t="s">
        <v>1231</v>
      </c>
      <c r="AU570" s="207" t="s">
        <v>81</v>
      </c>
      <c r="AY570" s="16" t="s">
        <v>117</v>
      </c>
      <c r="BE570" s="208">
        <f>IF(N570="základní",J570,0)</f>
        <v>0</v>
      </c>
      <c r="BF570" s="208">
        <f>IF(N570="snížená",J570,0)</f>
        <v>0</v>
      </c>
      <c r="BG570" s="208">
        <f>IF(N570="zákl. přenesená",J570,0)</f>
        <v>0</v>
      </c>
      <c r="BH570" s="208">
        <f>IF(N570="sníž. přenesená",J570,0)</f>
        <v>0</v>
      </c>
      <c r="BI570" s="208">
        <f>IF(N570="nulová",J570,0)</f>
        <v>0</v>
      </c>
      <c r="BJ570" s="16" t="s">
        <v>81</v>
      </c>
      <c r="BK570" s="208">
        <f>ROUND(I570*H570,2)</f>
        <v>0</v>
      </c>
      <c r="BL570" s="16" t="s">
        <v>116</v>
      </c>
      <c r="BM570" s="207" t="s">
        <v>2077</v>
      </c>
    </row>
    <row r="571" s="2" customFormat="1" ht="24.15" customHeight="1">
      <c r="A571" s="37"/>
      <c r="B571" s="38"/>
      <c r="C571" s="209" t="s">
        <v>2078</v>
      </c>
      <c r="D571" s="209" t="s">
        <v>1231</v>
      </c>
      <c r="E571" s="210" t="s">
        <v>2079</v>
      </c>
      <c r="F571" s="211" t="s">
        <v>2080</v>
      </c>
      <c r="G571" s="212" t="s">
        <v>121</v>
      </c>
      <c r="H571" s="213">
        <v>1</v>
      </c>
      <c r="I571" s="214"/>
      <c r="J571" s="215">
        <f>ROUND(I571*H571,2)</f>
        <v>0</v>
      </c>
      <c r="K571" s="211" t="s">
        <v>122</v>
      </c>
      <c r="L571" s="43"/>
      <c r="M571" s="216" t="s">
        <v>21</v>
      </c>
      <c r="N571" s="217" t="s">
        <v>44</v>
      </c>
      <c r="O571" s="83"/>
      <c r="P571" s="205">
        <f>O571*H571</f>
        <v>0</v>
      </c>
      <c r="Q571" s="205">
        <v>0</v>
      </c>
      <c r="R571" s="205">
        <f>Q571*H571</f>
        <v>0</v>
      </c>
      <c r="S571" s="205">
        <v>0</v>
      </c>
      <c r="T571" s="206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07" t="s">
        <v>116</v>
      </c>
      <c r="AT571" s="207" t="s">
        <v>1231</v>
      </c>
      <c r="AU571" s="207" t="s">
        <v>81</v>
      </c>
      <c r="AY571" s="16" t="s">
        <v>117</v>
      </c>
      <c r="BE571" s="208">
        <f>IF(N571="základní",J571,0)</f>
        <v>0</v>
      </c>
      <c r="BF571" s="208">
        <f>IF(N571="snížená",J571,0)</f>
        <v>0</v>
      </c>
      <c r="BG571" s="208">
        <f>IF(N571="zákl. přenesená",J571,0)</f>
        <v>0</v>
      </c>
      <c r="BH571" s="208">
        <f>IF(N571="sníž. přenesená",J571,0)</f>
        <v>0</v>
      </c>
      <c r="BI571" s="208">
        <f>IF(N571="nulová",J571,0)</f>
        <v>0</v>
      </c>
      <c r="BJ571" s="16" t="s">
        <v>81</v>
      </c>
      <c r="BK571" s="208">
        <f>ROUND(I571*H571,2)</f>
        <v>0</v>
      </c>
      <c r="BL571" s="16" t="s">
        <v>116</v>
      </c>
      <c r="BM571" s="207" t="s">
        <v>2081</v>
      </c>
    </row>
    <row r="572" s="2" customFormat="1" ht="16.5" customHeight="1">
      <c r="A572" s="37"/>
      <c r="B572" s="38"/>
      <c r="C572" s="209" t="s">
        <v>2082</v>
      </c>
      <c r="D572" s="209" t="s">
        <v>1231</v>
      </c>
      <c r="E572" s="210" t="s">
        <v>2083</v>
      </c>
      <c r="F572" s="211" t="s">
        <v>2084</v>
      </c>
      <c r="G572" s="212" t="s">
        <v>121</v>
      </c>
      <c r="H572" s="213">
        <v>1</v>
      </c>
      <c r="I572" s="214"/>
      <c r="J572" s="215">
        <f>ROUND(I572*H572,2)</f>
        <v>0</v>
      </c>
      <c r="K572" s="211" t="s">
        <v>122</v>
      </c>
      <c r="L572" s="43"/>
      <c r="M572" s="216" t="s">
        <v>21</v>
      </c>
      <c r="N572" s="217" t="s">
        <v>44</v>
      </c>
      <c r="O572" s="83"/>
      <c r="P572" s="205">
        <f>O572*H572</f>
        <v>0</v>
      </c>
      <c r="Q572" s="205">
        <v>0</v>
      </c>
      <c r="R572" s="205">
        <f>Q572*H572</f>
        <v>0</v>
      </c>
      <c r="S572" s="205">
        <v>0</v>
      </c>
      <c r="T572" s="206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07" t="s">
        <v>116</v>
      </c>
      <c r="AT572" s="207" t="s">
        <v>1231</v>
      </c>
      <c r="AU572" s="207" t="s">
        <v>81</v>
      </c>
      <c r="AY572" s="16" t="s">
        <v>117</v>
      </c>
      <c r="BE572" s="208">
        <f>IF(N572="základní",J572,0)</f>
        <v>0</v>
      </c>
      <c r="BF572" s="208">
        <f>IF(N572="snížená",J572,0)</f>
        <v>0</v>
      </c>
      <c r="BG572" s="208">
        <f>IF(N572="zákl. přenesená",J572,0)</f>
        <v>0</v>
      </c>
      <c r="BH572" s="208">
        <f>IF(N572="sníž. přenesená",J572,0)</f>
        <v>0</v>
      </c>
      <c r="BI572" s="208">
        <f>IF(N572="nulová",J572,0)</f>
        <v>0</v>
      </c>
      <c r="BJ572" s="16" t="s">
        <v>81</v>
      </c>
      <c r="BK572" s="208">
        <f>ROUND(I572*H572,2)</f>
        <v>0</v>
      </c>
      <c r="BL572" s="16" t="s">
        <v>116</v>
      </c>
      <c r="BM572" s="207" t="s">
        <v>2085</v>
      </c>
    </row>
    <row r="573" s="2" customFormat="1" ht="21.75" customHeight="1">
      <c r="A573" s="37"/>
      <c r="B573" s="38"/>
      <c r="C573" s="209" t="s">
        <v>2086</v>
      </c>
      <c r="D573" s="209" t="s">
        <v>1231</v>
      </c>
      <c r="E573" s="210" t="s">
        <v>2087</v>
      </c>
      <c r="F573" s="211" t="s">
        <v>2088</v>
      </c>
      <c r="G573" s="212" t="s">
        <v>121</v>
      </c>
      <c r="H573" s="213">
        <v>1</v>
      </c>
      <c r="I573" s="214"/>
      <c r="J573" s="215">
        <f>ROUND(I573*H573,2)</f>
        <v>0</v>
      </c>
      <c r="K573" s="211" t="s">
        <v>122</v>
      </c>
      <c r="L573" s="43"/>
      <c r="M573" s="216" t="s">
        <v>21</v>
      </c>
      <c r="N573" s="217" t="s">
        <v>44</v>
      </c>
      <c r="O573" s="83"/>
      <c r="P573" s="205">
        <f>O573*H573</f>
        <v>0</v>
      </c>
      <c r="Q573" s="205">
        <v>0</v>
      </c>
      <c r="R573" s="205">
        <f>Q573*H573</f>
        <v>0</v>
      </c>
      <c r="S573" s="205">
        <v>0</v>
      </c>
      <c r="T573" s="206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07" t="s">
        <v>116</v>
      </c>
      <c r="AT573" s="207" t="s">
        <v>1231</v>
      </c>
      <c r="AU573" s="207" t="s">
        <v>81</v>
      </c>
      <c r="AY573" s="16" t="s">
        <v>117</v>
      </c>
      <c r="BE573" s="208">
        <f>IF(N573="základní",J573,0)</f>
        <v>0</v>
      </c>
      <c r="BF573" s="208">
        <f>IF(N573="snížená",J573,0)</f>
        <v>0</v>
      </c>
      <c r="BG573" s="208">
        <f>IF(N573="zákl. přenesená",J573,0)</f>
        <v>0</v>
      </c>
      <c r="BH573" s="208">
        <f>IF(N573="sníž. přenesená",J573,0)</f>
        <v>0</v>
      </c>
      <c r="BI573" s="208">
        <f>IF(N573="nulová",J573,0)</f>
        <v>0</v>
      </c>
      <c r="BJ573" s="16" t="s">
        <v>81</v>
      </c>
      <c r="BK573" s="208">
        <f>ROUND(I573*H573,2)</f>
        <v>0</v>
      </c>
      <c r="BL573" s="16" t="s">
        <v>116</v>
      </c>
      <c r="BM573" s="207" t="s">
        <v>2089</v>
      </c>
    </row>
    <row r="574" s="2" customFormat="1" ht="16.5" customHeight="1">
      <c r="A574" s="37"/>
      <c r="B574" s="38"/>
      <c r="C574" s="209" t="s">
        <v>2090</v>
      </c>
      <c r="D574" s="209" t="s">
        <v>1231</v>
      </c>
      <c r="E574" s="210" t="s">
        <v>2091</v>
      </c>
      <c r="F574" s="211" t="s">
        <v>2092</v>
      </c>
      <c r="G574" s="212" t="s">
        <v>121</v>
      </c>
      <c r="H574" s="213">
        <v>1</v>
      </c>
      <c r="I574" s="214"/>
      <c r="J574" s="215">
        <f>ROUND(I574*H574,2)</f>
        <v>0</v>
      </c>
      <c r="K574" s="211" t="s">
        <v>122</v>
      </c>
      <c r="L574" s="43"/>
      <c r="M574" s="216" t="s">
        <v>21</v>
      </c>
      <c r="N574" s="217" t="s">
        <v>44</v>
      </c>
      <c r="O574" s="83"/>
      <c r="P574" s="205">
        <f>O574*H574</f>
        <v>0</v>
      </c>
      <c r="Q574" s="205">
        <v>0</v>
      </c>
      <c r="R574" s="205">
        <f>Q574*H574</f>
        <v>0</v>
      </c>
      <c r="S574" s="205">
        <v>0</v>
      </c>
      <c r="T574" s="206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07" t="s">
        <v>116</v>
      </c>
      <c r="AT574" s="207" t="s">
        <v>1231</v>
      </c>
      <c r="AU574" s="207" t="s">
        <v>81</v>
      </c>
      <c r="AY574" s="16" t="s">
        <v>117</v>
      </c>
      <c r="BE574" s="208">
        <f>IF(N574="základní",J574,0)</f>
        <v>0</v>
      </c>
      <c r="BF574" s="208">
        <f>IF(N574="snížená",J574,0)</f>
        <v>0</v>
      </c>
      <c r="BG574" s="208">
        <f>IF(N574="zákl. přenesená",J574,0)</f>
        <v>0</v>
      </c>
      <c r="BH574" s="208">
        <f>IF(N574="sníž. přenesená",J574,0)</f>
        <v>0</v>
      </c>
      <c r="BI574" s="208">
        <f>IF(N574="nulová",J574,0)</f>
        <v>0</v>
      </c>
      <c r="BJ574" s="16" t="s">
        <v>81</v>
      </c>
      <c r="BK574" s="208">
        <f>ROUND(I574*H574,2)</f>
        <v>0</v>
      </c>
      <c r="BL574" s="16" t="s">
        <v>116</v>
      </c>
      <c r="BM574" s="207" t="s">
        <v>2093</v>
      </c>
    </row>
    <row r="575" s="2" customFormat="1" ht="24.15" customHeight="1">
      <c r="A575" s="37"/>
      <c r="B575" s="38"/>
      <c r="C575" s="209" t="s">
        <v>2094</v>
      </c>
      <c r="D575" s="209" t="s">
        <v>1231</v>
      </c>
      <c r="E575" s="210" t="s">
        <v>2095</v>
      </c>
      <c r="F575" s="211" t="s">
        <v>2096</v>
      </c>
      <c r="G575" s="212" t="s">
        <v>121</v>
      </c>
      <c r="H575" s="213">
        <v>1</v>
      </c>
      <c r="I575" s="214"/>
      <c r="J575" s="215">
        <f>ROUND(I575*H575,2)</f>
        <v>0</v>
      </c>
      <c r="K575" s="211" t="s">
        <v>122</v>
      </c>
      <c r="L575" s="43"/>
      <c r="M575" s="216" t="s">
        <v>21</v>
      </c>
      <c r="N575" s="217" t="s">
        <v>44</v>
      </c>
      <c r="O575" s="83"/>
      <c r="P575" s="205">
        <f>O575*H575</f>
        <v>0</v>
      </c>
      <c r="Q575" s="205">
        <v>0</v>
      </c>
      <c r="R575" s="205">
        <f>Q575*H575</f>
        <v>0</v>
      </c>
      <c r="S575" s="205">
        <v>0</v>
      </c>
      <c r="T575" s="206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07" t="s">
        <v>116</v>
      </c>
      <c r="AT575" s="207" t="s">
        <v>1231</v>
      </c>
      <c r="AU575" s="207" t="s">
        <v>81</v>
      </c>
      <c r="AY575" s="16" t="s">
        <v>117</v>
      </c>
      <c r="BE575" s="208">
        <f>IF(N575="základní",J575,0)</f>
        <v>0</v>
      </c>
      <c r="BF575" s="208">
        <f>IF(N575="snížená",J575,0)</f>
        <v>0</v>
      </c>
      <c r="BG575" s="208">
        <f>IF(N575="zákl. přenesená",J575,0)</f>
        <v>0</v>
      </c>
      <c r="BH575" s="208">
        <f>IF(N575="sníž. přenesená",J575,0)</f>
        <v>0</v>
      </c>
      <c r="BI575" s="208">
        <f>IF(N575="nulová",J575,0)</f>
        <v>0</v>
      </c>
      <c r="BJ575" s="16" t="s">
        <v>81</v>
      </c>
      <c r="BK575" s="208">
        <f>ROUND(I575*H575,2)</f>
        <v>0</v>
      </c>
      <c r="BL575" s="16" t="s">
        <v>116</v>
      </c>
      <c r="BM575" s="207" t="s">
        <v>2097</v>
      </c>
    </row>
    <row r="576" s="2" customFormat="1" ht="16.5" customHeight="1">
      <c r="A576" s="37"/>
      <c r="B576" s="38"/>
      <c r="C576" s="209" t="s">
        <v>2098</v>
      </c>
      <c r="D576" s="209" t="s">
        <v>1231</v>
      </c>
      <c r="E576" s="210" t="s">
        <v>2099</v>
      </c>
      <c r="F576" s="211" t="s">
        <v>2100</v>
      </c>
      <c r="G576" s="212" t="s">
        <v>121</v>
      </c>
      <c r="H576" s="213">
        <v>1</v>
      </c>
      <c r="I576" s="214"/>
      <c r="J576" s="215">
        <f>ROUND(I576*H576,2)</f>
        <v>0</v>
      </c>
      <c r="K576" s="211" t="s">
        <v>122</v>
      </c>
      <c r="L576" s="43"/>
      <c r="M576" s="216" t="s">
        <v>21</v>
      </c>
      <c r="N576" s="217" t="s">
        <v>44</v>
      </c>
      <c r="O576" s="83"/>
      <c r="P576" s="205">
        <f>O576*H576</f>
        <v>0</v>
      </c>
      <c r="Q576" s="205">
        <v>0</v>
      </c>
      <c r="R576" s="205">
        <f>Q576*H576</f>
        <v>0</v>
      </c>
      <c r="S576" s="205">
        <v>0</v>
      </c>
      <c r="T576" s="206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07" t="s">
        <v>116</v>
      </c>
      <c r="AT576" s="207" t="s">
        <v>1231</v>
      </c>
      <c r="AU576" s="207" t="s">
        <v>81</v>
      </c>
      <c r="AY576" s="16" t="s">
        <v>117</v>
      </c>
      <c r="BE576" s="208">
        <f>IF(N576="základní",J576,0)</f>
        <v>0</v>
      </c>
      <c r="BF576" s="208">
        <f>IF(N576="snížená",J576,0)</f>
        <v>0</v>
      </c>
      <c r="BG576" s="208">
        <f>IF(N576="zákl. přenesená",J576,0)</f>
        <v>0</v>
      </c>
      <c r="BH576" s="208">
        <f>IF(N576="sníž. přenesená",J576,0)</f>
        <v>0</v>
      </c>
      <c r="BI576" s="208">
        <f>IF(N576="nulová",J576,0)</f>
        <v>0</v>
      </c>
      <c r="BJ576" s="16" t="s">
        <v>81</v>
      </c>
      <c r="BK576" s="208">
        <f>ROUND(I576*H576,2)</f>
        <v>0</v>
      </c>
      <c r="BL576" s="16" t="s">
        <v>116</v>
      </c>
      <c r="BM576" s="207" t="s">
        <v>2101</v>
      </c>
    </row>
    <row r="577" s="2" customFormat="1" ht="21.75" customHeight="1">
      <c r="A577" s="37"/>
      <c r="B577" s="38"/>
      <c r="C577" s="209" t="s">
        <v>2102</v>
      </c>
      <c r="D577" s="209" t="s">
        <v>1231</v>
      </c>
      <c r="E577" s="210" t="s">
        <v>2103</v>
      </c>
      <c r="F577" s="211" t="s">
        <v>2104</v>
      </c>
      <c r="G577" s="212" t="s">
        <v>121</v>
      </c>
      <c r="H577" s="213">
        <v>1</v>
      </c>
      <c r="I577" s="214"/>
      <c r="J577" s="215">
        <f>ROUND(I577*H577,2)</f>
        <v>0</v>
      </c>
      <c r="K577" s="211" t="s">
        <v>122</v>
      </c>
      <c r="L577" s="43"/>
      <c r="M577" s="216" t="s">
        <v>21</v>
      </c>
      <c r="N577" s="217" t="s">
        <v>44</v>
      </c>
      <c r="O577" s="83"/>
      <c r="P577" s="205">
        <f>O577*H577</f>
        <v>0</v>
      </c>
      <c r="Q577" s="205">
        <v>0</v>
      </c>
      <c r="R577" s="205">
        <f>Q577*H577</f>
        <v>0</v>
      </c>
      <c r="S577" s="205">
        <v>0</v>
      </c>
      <c r="T577" s="206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07" t="s">
        <v>116</v>
      </c>
      <c r="AT577" s="207" t="s">
        <v>1231</v>
      </c>
      <c r="AU577" s="207" t="s">
        <v>81</v>
      </c>
      <c r="AY577" s="16" t="s">
        <v>117</v>
      </c>
      <c r="BE577" s="208">
        <f>IF(N577="základní",J577,0)</f>
        <v>0</v>
      </c>
      <c r="BF577" s="208">
        <f>IF(N577="snížená",J577,0)</f>
        <v>0</v>
      </c>
      <c r="BG577" s="208">
        <f>IF(N577="zákl. přenesená",J577,0)</f>
        <v>0</v>
      </c>
      <c r="BH577" s="208">
        <f>IF(N577="sníž. přenesená",J577,0)</f>
        <v>0</v>
      </c>
      <c r="BI577" s="208">
        <f>IF(N577="nulová",J577,0)</f>
        <v>0</v>
      </c>
      <c r="BJ577" s="16" t="s">
        <v>81</v>
      </c>
      <c r="BK577" s="208">
        <f>ROUND(I577*H577,2)</f>
        <v>0</v>
      </c>
      <c r="BL577" s="16" t="s">
        <v>116</v>
      </c>
      <c r="BM577" s="207" t="s">
        <v>2105</v>
      </c>
    </row>
    <row r="578" s="2" customFormat="1" ht="21.75" customHeight="1">
      <c r="A578" s="37"/>
      <c r="B578" s="38"/>
      <c r="C578" s="209" t="s">
        <v>2106</v>
      </c>
      <c r="D578" s="209" t="s">
        <v>1231</v>
      </c>
      <c r="E578" s="210" t="s">
        <v>2107</v>
      </c>
      <c r="F578" s="211" t="s">
        <v>2108</v>
      </c>
      <c r="G578" s="212" t="s">
        <v>121</v>
      </c>
      <c r="H578" s="213">
        <v>1</v>
      </c>
      <c r="I578" s="214"/>
      <c r="J578" s="215">
        <f>ROUND(I578*H578,2)</f>
        <v>0</v>
      </c>
      <c r="K578" s="211" t="s">
        <v>122</v>
      </c>
      <c r="L578" s="43"/>
      <c r="M578" s="216" t="s">
        <v>21</v>
      </c>
      <c r="N578" s="217" t="s">
        <v>44</v>
      </c>
      <c r="O578" s="83"/>
      <c r="P578" s="205">
        <f>O578*H578</f>
        <v>0</v>
      </c>
      <c r="Q578" s="205">
        <v>0</v>
      </c>
      <c r="R578" s="205">
        <f>Q578*H578</f>
        <v>0</v>
      </c>
      <c r="S578" s="205">
        <v>0</v>
      </c>
      <c r="T578" s="206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07" t="s">
        <v>116</v>
      </c>
      <c r="AT578" s="207" t="s">
        <v>1231</v>
      </c>
      <c r="AU578" s="207" t="s">
        <v>81</v>
      </c>
      <c r="AY578" s="16" t="s">
        <v>117</v>
      </c>
      <c r="BE578" s="208">
        <f>IF(N578="základní",J578,0)</f>
        <v>0</v>
      </c>
      <c r="BF578" s="208">
        <f>IF(N578="snížená",J578,0)</f>
        <v>0</v>
      </c>
      <c r="BG578" s="208">
        <f>IF(N578="zákl. přenesená",J578,0)</f>
        <v>0</v>
      </c>
      <c r="BH578" s="208">
        <f>IF(N578="sníž. přenesená",J578,0)</f>
        <v>0</v>
      </c>
      <c r="BI578" s="208">
        <f>IF(N578="nulová",J578,0)</f>
        <v>0</v>
      </c>
      <c r="BJ578" s="16" t="s">
        <v>81</v>
      </c>
      <c r="BK578" s="208">
        <f>ROUND(I578*H578,2)</f>
        <v>0</v>
      </c>
      <c r="BL578" s="16" t="s">
        <v>116</v>
      </c>
      <c r="BM578" s="207" t="s">
        <v>2109</v>
      </c>
    </row>
    <row r="579" s="2" customFormat="1" ht="16.5" customHeight="1">
      <c r="A579" s="37"/>
      <c r="B579" s="38"/>
      <c r="C579" s="209" t="s">
        <v>2110</v>
      </c>
      <c r="D579" s="209" t="s">
        <v>1231</v>
      </c>
      <c r="E579" s="210" t="s">
        <v>2111</v>
      </c>
      <c r="F579" s="211" t="s">
        <v>2112</v>
      </c>
      <c r="G579" s="212" t="s">
        <v>121</v>
      </c>
      <c r="H579" s="213">
        <v>1</v>
      </c>
      <c r="I579" s="214"/>
      <c r="J579" s="215">
        <f>ROUND(I579*H579,2)</f>
        <v>0</v>
      </c>
      <c r="K579" s="211" t="s">
        <v>122</v>
      </c>
      <c r="L579" s="43"/>
      <c r="M579" s="216" t="s">
        <v>21</v>
      </c>
      <c r="N579" s="217" t="s">
        <v>44</v>
      </c>
      <c r="O579" s="83"/>
      <c r="P579" s="205">
        <f>O579*H579</f>
        <v>0</v>
      </c>
      <c r="Q579" s="205">
        <v>0</v>
      </c>
      <c r="R579" s="205">
        <f>Q579*H579</f>
        <v>0</v>
      </c>
      <c r="S579" s="205">
        <v>0</v>
      </c>
      <c r="T579" s="206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07" t="s">
        <v>116</v>
      </c>
      <c r="AT579" s="207" t="s">
        <v>1231</v>
      </c>
      <c r="AU579" s="207" t="s">
        <v>81</v>
      </c>
      <c r="AY579" s="16" t="s">
        <v>117</v>
      </c>
      <c r="BE579" s="208">
        <f>IF(N579="základní",J579,0)</f>
        <v>0</v>
      </c>
      <c r="BF579" s="208">
        <f>IF(N579="snížená",J579,0)</f>
        <v>0</v>
      </c>
      <c r="BG579" s="208">
        <f>IF(N579="zákl. přenesená",J579,0)</f>
        <v>0</v>
      </c>
      <c r="BH579" s="208">
        <f>IF(N579="sníž. přenesená",J579,0)</f>
        <v>0</v>
      </c>
      <c r="BI579" s="208">
        <f>IF(N579="nulová",J579,0)</f>
        <v>0</v>
      </c>
      <c r="BJ579" s="16" t="s">
        <v>81</v>
      </c>
      <c r="BK579" s="208">
        <f>ROUND(I579*H579,2)</f>
        <v>0</v>
      </c>
      <c r="BL579" s="16" t="s">
        <v>116</v>
      </c>
      <c r="BM579" s="207" t="s">
        <v>2113</v>
      </c>
    </row>
    <row r="580" s="2" customFormat="1" ht="24.15" customHeight="1">
      <c r="A580" s="37"/>
      <c r="B580" s="38"/>
      <c r="C580" s="209" t="s">
        <v>2114</v>
      </c>
      <c r="D580" s="209" t="s">
        <v>1231</v>
      </c>
      <c r="E580" s="210" t="s">
        <v>2115</v>
      </c>
      <c r="F580" s="211" t="s">
        <v>2116</v>
      </c>
      <c r="G580" s="212" t="s">
        <v>121</v>
      </c>
      <c r="H580" s="213">
        <v>1</v>
      </c>
      <c r="I580" s="214"/>
      <c r="J580" s="215">
        <f>ROUND(I580*H580,2)</f>
        <v>0</v>
      </c>
      <c r="K580" s="211" t="s">
        <v>122</v>
      </c>
      <c r="L580" s="43"/>
      <c r="M580" s="216" t="s">
        <v>21</v>
      </c>
      <c r="N580" s="217" t="s">
        <v>44</v>
      </c>
      <c r="O580" s="83"/>
      <c r="P580" s="205">
        <f>O580*H580</f>
        <v>0</v>
      </c>
      <c r="Q580" s="205">
        <v>0</v>
      </c>
      <c r="R580" s="205">
        <f>Q580*H580</f>
        <v>0</v>
      </c>
      <c r="S580" s="205">
        <v>0</v>
      </c>
      <c r="T580" s="206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07" t="s">
        <v>116</v>
      </c>
      <c r="AT580" s="207" t="s">
        <v>1231</v>
      </c>
      <c r="AU580" s="207" t="s">
        <v>81</v>
      </c>
      <c r="AY580" s="16" t="s">
        <v>117</v>
      </c>
      <c r="BE580" s="208">
        <f>IF(N580="základní",J580,0)</f>
        <v>0</v>
      </c>
      <c r="BF580" s="208">
        <f>IF(N580="snížená",J580,0)</f>
        <v>0</v>
      </c>
      <c r="BG580" s="208">
        <f>IF(N580="zákl. přenesená",J580,0)</f>
        <v>0</v>
      </c>
      <c r="BH580" s="208">
        <f>IF(N580="sníž. přenesená",J580,0)</f>
        <v>0</v>
      </c>
      <c r="BI580" s="208">
        <f>IF(N580="nulová",J580,0)</f>
        <v>0</v>
      </c>
      <c r="BJ580" s="16" t="s">
        <v>81</v>
      </c>
      <c r="BK580" s="208">
        <f>ROUND(I580*H580,2)</f>
        <v>0</v>
      </c>
      <c r="BL580" s="16" t="s">
        <v>116</v>
      </c>
      <c r="BM580" s="207" t="s">
        <v>2117</v>
      </c>
    </row>
    <row r="581" s="2" customFormat="1" ht="24.15" customHeight="1">
      <c r="A581" s="37"/>
      <c r="B581" s="38"/>
      <c r="C581" s="209" t="s">
        <v>2118</v>
      </c>
      <c r="D581" s="209" t="s">
        <v>1231</v>
      </c>
      <c r="E581" s="210" t="s">
        <v>2119</v>
      </c>
      <c r="F581" s="211" t="s">
        <v>2120</v>
      </c>
      <c r="G581" s="212" t="s">
        <v>2121</v>
      </c>
      <c r="H581" s="213">
        <v>1</v>
      </c>
      <c r="I581" s="214"/>
      <c r="J581" s="215">
        <f>ROUND(I581*H581,2)</f>
        <v>0</v>
      </c>
      <c r="K581" s="211" t="s">
        <v>122</v>
      </c>
      <c r="L581" s="43"/>
      <c r="M581" s="216" t="s">
        <v>21</v>
      </c>
      <c r="N581" s="217" t="s">
        <v>44</v>
      </c>
      <c r="O581" s="83"/>
      <c r="P581" s="205">
        <f>O581*H581</f>
        <v>0</v>
      </c>
      <c r="Q581" s="205">
        <v>0</v>
      </c>
      <c r="R581" s="205">
        <f>Q581*H581</f>
        <v>0</v>
      </c>
      <c r="S581" s="205">
        <v>0</v>
      </c>
      <c r="T581" s="206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07" t="s">
        <v>116</v>
      </c>
      <c r="AT581" s="207" t="s">
        <v>1231</v>
      </c>
      <c r="AU581" s="207" t="s">
        <v>81</v>
      </c>
      <c r="AY581" s="16" t="s">
        <v>117</v>
      </c>
      <c r="BE581" s="208">
        <f>IF(N581="základní",J581,0)</f>
        <v>0</v>
      </c>
      <c r="BF581" s="208">
        <f>IF(N581="snížená",J581,0)</f>
        <v>0</v>
      </c>
      <c r="BG581" s="208">
        <f>IF(N581="zákl. přenesená",J581,0)</f>
        <v>0</v>
      </c>
      <c r="BH581" s="208">
        <f>IF(N581="sníž. přenesená",J581,0)</f>
        <v>0</v>
      </c>
      <c r="BI581" s="208">
        <f>IF(N581="nulová",J581,0)</f>
        <v>0</v>
      </c>
      <c r="BJ581" s="16" t="s">
        <v>81</v>
      </c>
      <c r="BK581" s="208">
        <f>ROUND(I581*H581,2)</f>
        <v>0</v>
      </c>
      <c r="BL581" s="16" t="s">
        <v>116</v>
      </c>
      <c r="BM581" s="207" t="s">
        <v>2122</v>
      </c>
    </row>
    <row r="582" s="2" customFormat="1" ht="78" customHeight="1">
      <c r="A582" s="37"/>
      <c r="B582" s="38"/>
      <c r="C582" s="209" t="s">
        <v>2123</v>
      </c>
      <c r="D582" s="209" t="s">
        <v>1231</v>
      </c>
      <c r="E582" s="210" t="s">
        <v>2124</v>
      </c>
      <c r="F582" s="211" t="s">
        <v>2125</v>
      </c>
      <c r="G582" s="212" t="s">
        <v>121</v>
      </c>
      <c r="H582" s="213">
        <v>1</v>
      </c>
      <c r="I582" s="214"/>
      <c r="J582" s="215">
        <f>ROUND(I582*H582,2)</f>
        <v>0</v>
      </c>
      <c r="K582" s="211" t="s">
        <v>122</v>
      </c>
      <c r="L582" s="43"/>
      <c r="M582" s="216" t="s">
        <v>21</v>
      </c>
      <c r="N582" s="217" t="s">
        <v>44</v>
      </c>
      <c r="O582" s="83"/>
      <c r="P582" s="205">
        <f>O582*H582</f>
        <v>0</v>
      </c>
      <c r="Q582" s="205">
        <v>0</v>
      </c>
      <c r="R582" s="205">
        <f>Q582*H582</f>
        <v>0</v>
      </c>
      <c r="S582" s="205">
        <v>0</v>
      </c>
      <c r="T582" s="206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07" t="s">
        <v>116</v>
      </c>
      <c r="AT582" s="207" t="s">
        <v>1231</v>
      </c>
      <c r="AU582" s="207" t="s">
        <v>81</v>
      </c>
      <c r="AY582" s="16" t="s">
        <v>117</v>
      </c>
      <c r="BE582" s="208">
        <f>IF(N582="základní",J582,0)</f>
        <v>0</v>
      </c>
      <c r="BF582" s="208">
        <f>IF(N582="snížená",J582,0)</f>
        <v>0</v>
      </c>
      <c r="BG582" s="208">
        <f>IF(N582="zákl. přenesená",J582,0)</f>
        <v>0</v>
      </c>
      <c r="BH582" s="208">
        <f>IF(N582="sníž. přenesená",J582,0)</f>
        <v>0</v>
      </c>
      <c r="BI582" s="208">
        <f>IF(N582="nulová",J582,0)</f>
        <v>0</v>
      </c>
      <c r="BJ582" s="16" t="s">
        <v>81</v>
      </c>
      <c r="BK582" s="208">
        <f>ROUND(I582*H582,2)</f>
        <v>0</v>
      </c>
      <c r="BL582" s="16" t="s">
        <v>116</v>
      </c>
      <c r="BM582" s="207" t="s">
        <v>2126</v>
      </c>
    </row>
    <row r="583" s="2" customFormat="1" ht="16.5" customHeight="1">
      <c r="A583" s="37"/>
      <c r="B583" s="38"/>
      <c r="C583" s="209" t="s">
        <v>2127</v>
      </c>
      <c r="D583" s="209" t="s">
        <v>1231</v>
      </c>
      <c r="E583" s="210" t="s">
        <v>2128</v>
      </c>
      <c r="F583" s="211" t="s">
        <v>2129</v>
      </c>
      <c r="G583" s="212" t="s">
        <v>121</v>
      </c>
      <c r="H583" s="213">
        <v>1</v>
      </c>
      <c r="I583" s="214"/>
      <c r="J583" s="215">
        <f>ROUND(I583*H583,2)</f>
        <v>0</v>
      </c>
      <c r="K583" s="211" t="s">
        <v>122</v>
      </c>
      <c r="L583" s="43"/>
      <c r="M583" s="216" t="s">
        <v>21</v>
      </c>
      <c r="N583" s="217" t="s">
        <v>44</v>
      </c>
      <c r="O583" s="83"/>
      <c r="P583" s="205">
        <f>O583*H583</f>
        <v>0</v>
      </c>
      <c r="Q583" s="205">
        <v>0</v>
      </c>
      <c r="R583" s="205">
        <f>Q583*H583</f>
        <v>0</v>
      </c>
      <c r="S583" s="205">
        <v>0</v>
      </c>
      <c r="T583" s="206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07" t="s">
        <v>116</v>
      </c>
      <c r="AT583" s="207" t="s">
        <v>1231</v>
      </c>
      <c r="AU583" s="207" t="s">
        <v>81</v>
      </c>
      <c r="AY583" s="16" t="s">
        <v>117</v>
      </c>
      <c r="BE583" s="208">
        <f>IF(N583="základní",J583,0)</f>
        <v>0</v>
      </c>
      <c r="BF583" s="208">
        <f>IF(N583="snížená",J583,0)</f>
        <v>0</v>
      </c>
      <c r="BG583" s="208">
        <f>IF(N583="zákl. přenesená",J583,0)</f>
        <v>0</v>
      </c>
      <c r="BH583" s="208">
        <f>IF(N583="sníž. přenesená",J583,0)</f>
        <v>0</v>
      </c>
      <c r="BI583" s="208">
        <f>IF(N583="nulová",J583,0)</f>
        <v>0</v>
      </c>
      <c r="BJ583" s="16" t="s">
        <v>81</v>
      </c>
      <c r="BK583" s="208">
        <f>ROUND(I583*H583,2)</f>
        <v>0</v>
      </c>
      <c r="BL583" s="16" t="s">
        <v>116</v>
      </c>
      <c r="BM583" s="207" t="s">
        <v>2130</v>
      </c>
    </row>
    <row r="584" s="2" customFormat="1" ht="21.75" customHeight="1">
      <c r="A584" s="37"/>
      <c r="B584" s="38"/>
      <c r="C584" s="209" t="s">
        <v>2131</v>
      </c>
      <c r="D584" s="209" t="s">
        <v>1231</v>
      </c>
      <c r="E584" s="210" t="s">
        <v>2132</v>
      </c>
      <c r="F584" s="211" t="s">
        <v>2133</v>
      </c>
      <c r="G584" s="212" t="s">
        <v>121</v>
      </c>
      <c r="H584" s="213">
        <v>1</v>
      </c>
      <c r="I584" s="214"/>
      <c r="J584" s="215">
        <f>ROUND(I584*H584,2)</f>
        <v>0</v>
      </c>
      <c r="K584" s="211" t="s">
        <v>122</v>
      </c>
      <c r="L584" s="43"/>
      <c r="M584" s="216" t="s">
        <v>21</v>
      </c>
      <c r="N584" s="217" t="s">
        <v>44</v>
      </c>
      <c r="O584" s="83"/>
      <c r="P584" s="205">
        <f>O584*H584</f>
        <v>0</v>
      </c>
      <c r="Q584" s="205">
        <v>0</v>
      </c>
      <c r="R584" s="205">
        <f>Q584*H584</f>
        <v>0</v>
      </c>
      <c r="S584" s="205">
        <v>0</v>
      </c>
      <c r="T584" s="206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07" t="s">
        <v>116</v>
      </c>
      <c r="AT584" s="207" t="s">
        <v>1231</v>
      </c>
      <c r="AU584" s="207" t="s">
        <v>81</v>
      </c>
      <c r="AY584" s="16" t="s">
        <v>117</v>
      </c>
      <c r="BE584" s="208">
        <f>IF(N584="základní",J584,0)</f>
        <v>0</v>
      </c>
      <c r="BF584" s="208">
        <f>IF(N584="snížená",J584,0)</f>
        <v>0</v>
      </c>
      <c r="BG584" s="208">
        <f>IF(N584="zákl. přenesená",J584,0)</f>
        <v>0</v>
      </c>
      <c r="BH584" s="208">
        <f>IF(N584="sníž. přenesená",J584,0)</f>
        <v>0</v>
      </c>
      <c r="BI584" s="208">
        <f>IF(N584="nulová",J584,0)</f>
        <v>0</v>
      </c>
      <c r="BJ584" s="16" t="s">
        <v>81</v>
      </c>
      <c r="BK584" s="208">
        <f>ROUND(I584*H584,2)</f>
        <v>0</v>
      </c>
      <c r="BL584" s="16" t="s">
        <v>116</v>
      </c>
      <c r="BM584" s="207" t="s">
        <v>2134</v>
      </c>
    </row>
    <row r="585" s="2" customFormat="1" ht="24.15" customHeight="1">
      <c r="A585" s="37"/>
      <c r="B585" s="38"/>
      <c r="C585" s="209" t="s">
        <v>2135</v>
      </c>
      <c r="D585" s="209" t="s">
        <v>1231</v>
      </c>
      <c r="E585" s="210" t="s">
        <v>2136</v>
      </c>
      <c r="F585" s="211" t="s">
        <v>2137</v>
      </c>
      <c r="G585" s="212" t="s">
        <v>121</v>
      </c>
      <c r="H585" s="213">
        <v>1</v>
      </c>
      <c r="I585" s="214"/>
      <c r="J585" s="215">
        <f>ROUND(I585*H585,2)</f>
        <v>0</v>
      </c>
      <c r="K585" s="211" t="s">
        <v>122</v>
      </c>
      <c r="L585" s="43"/>
      <c r="M585" s="216" t="s">
        <v>21</v>
      </c>
      <c r="N585" s="217" t="s">
        <v>44</v>
      </c>
      <c r="O585" s="83"/>
      <c r="P585" s="205">
        <f>O585*H585</f>
        <v>0</v>
      </c>
      <c r="Q585" s="205">
        <v>0</v>
      </c>
      <c r="R585" s="205">
        <f>Q585*H585</f>
        <v>0</v>
      </c>
      <c r="S585" s="205">
        <v>0</v>
      </c>
      <c r="T585" s="206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07" t="s">
        <v>116</v>
      </c>
      <c r="AT585" s="207" t="s">
        <v>1231</v>
      </c>
      <c r="AU585" s="207" t="s">
        <v>81</v>
      </c>
      <c r="AY585" s="16" t="s">
        <v>117</v>
      </c>
      <c r="BE585" s="208">
        <f>IF(N585="základní",J585,0)</f>
        <v>0</v>
      </c>
      <c r="BF585" s="208">
        <f>IF(N585="snížená",J585,0)</f>
        <v>0</v>
      </c>
      <c r="BG585" s="208">
        <f>IF(N585="zákl. přenesená",J585,0)</f>
        <v>0</v>
      </c>
      <c r="BH585" s="208">
        <f>IF(N585="sníž. přenesená",J585,0)</f>
        <v>0</v>
      </c>
      <c r="BI585" s="208">
        <f>IF(N585="nulová",J585,0)</f>
        <v>0</v>
      </c>
      <c r="BJ585" s="16" t="s">
        <v>81</v>
      </c>
      <c r="BK585" s="208">
        <f>ROUND(I585*H585,2)</f>
        <v>0</v>
      </c>
      <c r="BL585" s="16" t="s">
        <v>116</v>
      </c>
      <c r="BM585" s="207" t="s">
        <v>2138</v>
      </c>
    </row>
    <row r="586" s="2" customFormat="1" ht="24.15" customHeight="1">
      <c r="A586" s="37"/>
      <c r="B586" s="38"/>
      <c r="C586" s="209" t="s">
        <v>2139</v>
      </c>
      <c r="D586" s="209" t="s">
        <v>1231</v>
      </c>
      <c r="E586" s="210" t="s">
        <v>2140</v>
      </c>
      <c r="F586" s="211" t="s">
        <v>2141</v>
      </c>
      <c r="G586" s="212" t="s">
        <v>121</v>
      </c>
      <c r="H586" s="213">
        <v>1</v>
      </c>
      <c r="I586" s="214"/>
      <c r="J586" s="215">
        <f>ROUND(I586*H586,2)</f>
        <v>0</v>
      </c>
      <c r="K586" s="211" t="s">
        <v>122</v>
      </c>
      <c r="L586" s="43"/>
      <c r="M586" s="216" t="s">
        <v>21</v>
      </c>
      <c r="N586" s="217" t="s">
        <v>44</v>
      </c>
      <c r="O586" s="83"/>
      <c r="P586" s="205">
        <f>O586*H586</f>
        <v>0</v>
      </c>
      <c r="Q586" s="205">
        <v>0</v>
      </c>
      <c r="R586" s="205">
        <f>Q586*H586</f>
        <v>0</v>
      </c>
      <c r="S586" s="205">
        <v>0</v>
      </c>
      <c r="T586" s="206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07" t="s">
        <v>116</v>
      </c>
      <c r="AT586" s="207" t="s">
        <v>1231</v>
      </c>
      <c r="AU586" s="207" t="s">
        <v>81</v>
      </c>
      <c r="AY586" s="16" t="s">
        <v>117</v>
      </c>
      <c r="BE586" s="208">
        <f>IF(N586="základní",J586,0)</f>
        <v>0</v>
      </c>
      <c r="BF586" s="208">
        <f>IF(N586="snížená",J586,0)</f>
        <v>0</v>
      </c>
      <c r="BG586" s="208">
        <f>IF(N586="zákl. přenesená",J586,0)</f>
        <v>0</v>
      </c>
      <c r="BH586" s="208">
        <f>IF(N586="sníž. přenesená",J586,0)</f>
        <v>0</v>
      </c>
      <c r="BI586" s="208">
        <f>IF(N586="nulová",J586,0)</f>
        <v>0</v>
      </c>
      <c r="BJ586" s="16" t="s">
        <v>81</v>
      </c>
      <c r="BK586" s="208">
        <f>ROUND(I586*H586,2)</f>
        <v>0</v>
      </c>
      <c r="BL586" s="16" t="s">
        <v>116</v>
      </c>
      <c r="BM586" s="207" t="s">
        <v>2142</v>
      </c>
    </row>
    <row r="587" s="2" customFormat="1" ht="24.15" customHeight="1">
      <c r="A587" s="37"/>
      <c r="B587" s="38"/>
      <c r="C587" s="209" t="s">
        <v>2143</v>
      </c>
      <c r="D587" s="209" t="s">
        <v>1231</v>
      </c>
      <c r="E587" s="210" t="s">
        <v>2144</v>
      </c>
      <c r="F587" s="211" t="s">
        <v>2145</v>
      </c>
      <c r="G587" s="212" t="s">
        <v>121</v>
      </c>
      <c r="H587" s="213">
        <v>1</v>
      </c>
      <c r="I587" s="214"/>
      <c r="J587" s="215">
        <f>ROUND(I587*H587,2)</f>
        <v>0</v>
      </c>
      <c r="K587" s="211" t="s">
        <v>122</v>
      </c>
      <c r="L587" s="43"/>
      <c r="M587" s="216" t="s">
        <v>21</v>
      </c>
      <c r="N587" s="217" t="s">
        <v>44</v>
      </c>
      <c r="O587" s="83"/>
      <c r="P587" s="205">
        <f>O587*H587</f>
        <v>0</v>
      </c>
      <c r="Q587" s="205">
        <v>0</v>
      </c>
      <c r="R587" s="205">
        <f>Q587*H587</f>
        <v>0</v>
      </c>
      <c r="S587" s="205">
        <v>0</v>
      </c>
      <c r="T587" s="206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07" t="s">
        <v>116</v>
      </c>
      <c r="AT587" s="207" t="s">
        <v>1231</v>
      </c>
      <c r="AU587" s="207" t="s">
        <v>81</v>
      </c>
      <c r="AY587" s="16" t="s">
        <v>117</v>
      </c>
      <c r="BE587" s="208">
        <f>IF(N587="základní",J587,0)</f>
        <v>0</v>
      </c>
      <c r="BF587" s="208">
        <f>IF(N587="snížená",J587,0)</f>
        <v>0</v>
      </c>
      <c r="BG587" s="208">
        <f>IF(N587="zákl. přenesená",J587,0)</f>
        <v>0</v>
      </c>
      <c r="BH587" s="208">
        <f>IF(N587="sníž. přenesená",J587,0)</f>
        <v>0</v>
      </c>
      <c r="BI587" s="208">
        <f>IF(N587="nulová",J587,0)</f>
        <v>0</v>
      </c>
      <c r="BJ587" s="16" t="s">
        <v>81</v>
      </c>
      <c r="BK587" s="208">
        <f>ROUND(I587*H587,2)</f>
        <v>0</v>
      </c>
      <c r="BL587" s="16" t="s">
        <v>116</v>
      </c>
      <c r="BM587" s="207" t="s">
        <v>2146</v>
      </c>
    </row>
    <row r="588" s="2" customFormat="1" ht="24.15" customHeight="1">
      <c r="A588" s="37"/>
      <c r="B588" s="38"/>
      <c r="C588" s="209" t="s">
        <v>2147</v>
      </c>
      <c r="D588" s="209" t="s">
        <v>1231</v>
      </c>
      <c r="E588" s="210" t="s">
        <v>2148</v>
      </c>
      <c r="F588" s="211" t="s">
        <v>2149</v>
      </c>
      <c r="G588" s="212" t="s">
        <v>121</v>
      </c>
      <c r="H588" s="213">
        <v>1</v>
      </c>
      <c r="I588" s="214"/>
      <c r="J588" s="215">
        <f>ROUND(I588*H588,2)</f>
        <v>0</v>
      </c>
      <c r="K588" s="211" t="s">
        <v>122</v>
      </c>
      <c r="L588" s="43"/>
      <c r="M588" s="216" t="s">
        <v>21</v>
      </c>
      <c r="N588" s="217" t="s">
        <v>44</v>
      </c>
      <c r="O588" s="83"/>
      <c r="P588" s="205">
        <f>O588*H588</f>
        <v>0</v>
      </c>
      <c r="Q588" s="205">
        <v>0</v>
      </c>
      <c r="R588" s="205">
        <f>Q588*H588</f>
        <v>0</v>
      </c>
      <c r="S588" s="205">
        <v>0</v>
      </c>
      <c r="T588" s="206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07" t="s">
        <v>116</v>
      </c>
      <c r="AT588" s="207" t="s">
        <v>1231</v>
      </c>
      <c r="AU588" s="207" t="s">
        <v>81</v>
      </c>
      <c r="AY588" s="16" t="s">
        <v>117</v>
      </c>
      <c r="BE588" s="208">
        <f>IF(N588="základní",J588,0)</f>
        <v>0</v>
      </c>
      <c r="BF588" s="208">
        <f>IF(N588="snížená",J588,0)</f>
        <v>0</v>
      </c>
      <c r="BG588" s="208">
        <f>IF(N588="zákl. přenesená",J588,0)</f>
        <v>0</v>
      </c>
      <c r="BH588" s="208">
        <f>IF(N588="sníž. přenesená",J588,0)</f>
        <v>0</v>
      </c>
      <c r="BI588" s="208">
        <f>IF(N588="nulová",J588,0)</f>
        <v>0</v>
      </c>
      <c r="BJ588" s="16" t="s">
        <v>81</v>
      </c>
      <c r="BK588" s="208">
        <f>ROUND(I588*H588,2)</f>
        <v>0</v>
      </c>
      <c r="BL588" s="16" t="s">
        <v>116</v>
      </c>
      <c r="BM588" s="207" t="s">
        <v>2150</v>
      </c>
    </row>
    <row r="589" s="2" customFormat="1" ht="153.45" customHeight="1">
      <c r="A589" s="37"/>
      <c r="B589" s="38"/>
      <c r="C589" s="209" t="s">
        <v>2151</v>
      </c>
      <c r="D589" s="209" t="s">
        <v>1231</v>
      </c>
      <c r="E589" s="210" t="s">
        <v>2152</v>
      </c>
      <c r="F589" s="211" t="s">
        <v>2153</v>
      </c>
      <c r="G589" s="212" t="s">
        <v>121</v>
      </c>
      <c r="H589" s="213">
        <v>1</v>
      </c>
      <c r="I589" s="214"/>
      <c r="J589" s="215">
        <f>ROUND(I589*H589,2)</f>
        <v>0</v>
      </c>
      <c r="K589" s="211" t="s">
        <v>122</v>
      </c>
      <c r="L589" s="43"/>
      <c r="M589" s="216" t="s">
        <v>21</v>
      </c>
      <c r="N589" s="217" t="s">
        <v>44</v>
      </c>
      <c r="O589" s="83"/>
      <c r="P589" s="205">
        <f>O589*H589</f>
        <v>0</v>
      </c>
      <c r="Q589" s="205">
        <v>0</v>
      </c>
      <c r="R589" s="205">
        <f>Q589*H589</f>
        <v>0</v>
      </c>
      <c r="S589" s="205">
        <v>0</v>
      </c>
      <c r="T589" s="206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07" t="s">
        <v>116</v>
      </c>
      <c r="AT589" s="207" t="s">
        <v>1231</v>
      </c>
      <c r="AU589" s="207" t="s">
        <v>81</v>
      </c>
      <c r="AY589" s="16" t="s">
        <v>117</v>
      </c>
      <c r="BE589" s="208">
        <f>IF(N589="základní",J589,0)</f>
        <v>0</v>
      </c>
      <c r="BF589" s="208">
        <f>IF(N589="snížená",J589,0)</f>
        <v>0</v>
      </c>
      <c r="BG589" s="208">
        <f>IF(N589="zákl. přenesená",J589,0)</f>
        <v>0</v>
      </c>
      <c r="BH589" s="208">
        <f>IF(N589="sníž. přenesená",J589,0)</f>
        <v>0</v>
      </c>
      <c r="BI589" s="208">
        <f>IF(N589="nulová",J589,0)</f>
        <v>0</v>
      </c>
      <c r="BJ589" s="16" t="s">
        <v>81</v>
      </c>
      <c r="BK589" s="208">
        <f>ROUND(I589*H589,2)</f>
        <v>0</v>
      </c>
      <c r="BL589" s="16" t="s">
        <v>116</v>
      </c>
      <c r="BM589" s="207" t="s">
        <v>2154</v>
      </c>
    </row>
    <row r="590" s="2" customFormat="1" ht="33" customHeight="1">
      <c r="A590" s="37"/>
      <c r="B590" s="38"/>
      <c r="C590" s="209" t="s">
        <v>2155</v>
      </c>
      <c r="D590" s="209" t="s">
        <v>1231</v>
      </c>
      <c r="E590" s="210" t="s">
        <v>2156</v>
      </c>
      <c r="F590" s="211" t="s">
        <v>2157</v>
      </c>
      <c r="G590" s="212" t="s">
        <v>2158</v>
      </c>
      <c r="H590" s="213">
        <v>1</v>
      </c>
      <c r="I590" s="214"/>
      <c r="J590" s="215">
        <f>ROUND(I590*H590,2)</f>
        <v>0</v>
      </c>
      <c r="K590" s="211" t="s">
        <v>122</v>
      </c>
      <c r="L590" s="43"/>
      <c r="M590" s="216" t="s">
        <v>21</v>
      </c>
      <c r="N590" s="217" t="s">
        <v>44</v>
      </c>
      <c r="O590" s="83"/>
      <c r="P590" s="205">
        <f>O590*H590</f>
        <v>0</v>
      </c>
      <c r="Q590" s="205">
        <v>0</v>
      </c>
      <c r="R590" s="205">
        <f>Q590*H590</f>
        <v>0</v>
      </c>
      <c r="S590" s="205">
        <v>0</v>
      </c>
      <c r="T590" s="206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07" t="s">
        <v>116</v>
      </c>
      <c r="AT590" s="207" t="s">
        <v>1231</v>
      </c>
      <c r="AU590" s="207" t="s">
        <v>81</v>
      </c>
      <c r="AY590" s="16" t="s">
        <v>117</v>
      </c>
      <c r="BE590" s="208">
        <f>IF(N590="základní",J590,0)</f>
        <v>0</v>
      </c>
      <c r="BF590" s="208">
        <f>IF(N590="snížená",J590,0)</f>
        <v>0</v>
      </c>
      <c r="BG590" s="208">
        <f>IF(N590="zákl. přenesená",J590,0)</f>
        <v>0</v>
      </c>
      <c r="BH590" s="208">
        <f>IF(N590="sníž. přenesená",J590,0)</f>
        <v>0</v>
      </c>
      <c r="BI590" s="208">
        <f>IF(N590="nulová",J590,0)</f>
        <v>0</v>
      </c>
      <c r="BJ590" s="16" t="s">
        <v>81</v>
      </c>
      <c r="BK590" s="208">
        <f>ROUND(I590*H590,2)</f>
        <v>0</v>
      </c>
      <c r="BL590" s="16" t="s">
        <v>116</v>
      </c>
      <c r="BM590" s="207" t="s">
        <v>2159</v>
      </c>
    </row>
    <row r="591" s="2" customFormat="1" ht="16.5" customHeight="1">
      <c r="A591" s="37"/>
      <c r="B591" s="38"/>
      <c r="C591" s="209" t="s">
        <v>2160</v>
      </c>
      <c r="D591" s="209" t="s">
        <v>1231</v>
      </c>
      <c r="E591" s="210" t="s">
        <v>2161</v>
      </c>
      <c r="F591" s="211" t="s">
        <v>2162</v>
      </c>
      <c r="G591" s="212" t="s">
        <v>121</v>
      </c>
      <c r="H591" s="213">
        <v>1</v>
      </c>
      <c r="I591" s="214"/>
      <c r="J591" s="215">
        <f>ROUND(I591*H591,2)</f>
        <v>0</v>
      </c>
      <c r="K591" s="211" t="s">
        <v>122</v>
      </c>
      <c r="L591" s="43"/>
      <c r="M591" s="216" t="s">
        <v>21</v>
      </c>
      <c r="N591" s="217" t="s">
        <v>44</v>
      </c>
      <c r="O591" s="83"/>
      <c r="P591" s="205">
        <f>O591*H591</f>
        <v>0</v>
      </c>
      <c r="Q591" s="205">
        <v>0</v>
      </c>
      <c r="R591" s="205">
        <f>Q591*H591</f>
        <v>0</v>
      </c>
      <c r="S591" s="205">
        <v>0</v>
      </c>
      <c r="T591" s="206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07" t="s">
        <v>116</v>
      </c>
      <c r="AT591" s="207" t="s">
        <v>1231</v>
      </c>
      <c r="AU591" s="207" t="s">
        <v>81</v>
      </c>
      <c r="AY591" s="16" t="s">
        <v>117</v>
      </c>
      <c r="BE591" s="208">
        <f>IF(N591="základní",J591,0)</f>
        <v>0</v>
      </c>
      <c r="BF591" s="208">
        <f>IF(N591="snížená",J591,0)</f>
        <v>0</v>
      </c>
      <c r="BG591" s="208">
        <f>IF(N591="zákl. přenesená",J591,0)</f>
        <v>0</v>
      </c>
      <c r="BH591" s="208">
        <f>IF(N591="sníž. přenesená",J591,0)</f>
        <v>0</v>
      </c>
      <c r="BI591" s="208">
        <f>IF(N591="nulová",J591,0)</f>
        <v>0</v>
      </c>
      <c r="BJ591" s="16" t="s">
        <v>81</v>
      </c>
      <c r="BK591" s="208">
        <f>ROUND(I591*H591,2)</f>
        <v>0</v>
      </c>
      <c r="BL591" s="16" t="s">
        <v>116</v>
      </c>
      <c r="BM591" s="207" t="s">
        <v>2163</v>
      </c>
    </row>
    <row r="592" s="2" customFormat="1" ht="16.5" customHeight="1">
      <c r="A592" s="37"/>
      <c r="B592" s="38"/>
      <c r="C592" s="209" t="s">
        <v>2164</v>
      </c>
      <c r="D592" s="209" t="s">
        <v>1231</v>
      </c>
      <c r="E592" s="210" t="s">
        <v>2165</v>
      </c>
      <c r="F592" s="211" t="s">
        <v>2166</v>
      </c>
      <c r="G592" s="212" t="s">
        <v>121</v>
      </c>
      <c r="H592" s="213">
        <v>1</v>
      </c>
      <c r="I592" s="214"/>
      <c r="J592" s="215">
        <f>ROUND(I592*H592,2)</f>
        <v>0</v>
      </c>
      <c r="K592" s="211" t="s">
        <v>122</v>
      </c>
      <c r="L592" s="43"/>
      <c r="M592" s="216" t="s">
        <v>21</v>
      </c>
      <c r="N592" s="217" t="s">
        <v>44</v>
      </c>
      <c r="O592" s="83"/>
      <c r="P592" s="205">
        <f>O592*H592</f>
        <v>0</v>
      </c>
      <c r="Q592" s="205">
        <v>0</v>
      </c>
      <c r="R592" s="205">
        <f>Q592*H592</f>
        <v>0</v>
      </c>
      <c r="S592" s="205">
        <v>0</v>
      </c>
      <c r="T592" s="206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07" t="s">
        <v>116</v>
      </c>
      <c r="AT592" s="207" t="s">
        <v>1231</v>
      </c>
      <c r="AU592" s="207" t="s">
        <v>81</v>
      </c>
      <c r="AY592" s="16" t="s">
        <v>117</v>
      </c>
      <c r="BE592" s="208">
        <f>IF(N592="základní",J592,0)</f>
        <v>0</v>
      </c>
      <c r="BF592" s="208">
        <f>IF(N592="snížená",J592,0)</f>
        <v>0</v>
      </c>
      <c r="BG592" s="208">
        <f>IF(N592="zákl. přenesená",J592,0)</f>
        <v>0</v>
      </c>
      <c r="BH592" s="208">
        <f>IF(N592="sníž. přenesená",J592,0)</f>
        <v>0</v>
      </c>
      <c r="BI592" s="208">
        <f>IF(N592="nulová",J592,0)</f>
        <v>0</v>
      </c>
      <c r="BJ592" s="16" t="s">
        <v>81</v>
      </c>
      <c r="BK592" s="208">
        <f>ROUND(I592*H592,2)</f>
        <v>0</v>
      </c>
      <c r="BL592" s="16" t="s">
        <v>116</v>
      </c>
      <c r="BM592" s="207" t="s">
        <v>2167</v>
      </c>
    </row>
    <row r="593" s="2" customFormat="1" ht="16.5" customHeight="1">
      <c r="A593" s="37"/>
      <c r="B593" s="38"/>
      <c r="C593" s="209" t="s">
        <v>2168</v>
      </c>
      <c r="D593" s="209" t="s">
        <v>1231</v>
      </c>
      <c r="E593" s="210" t="s">
        <v>2169</v>
      </c>
      <c r="F593" s="211" t="s">
        <v>2170</v>
      </c>
      <c r="G593" s="212" t="s">
        <v>121</v>
      </c>
      <c r="H593" s="213">
        <v>1</v>
      </c>
      <c r="I593" s="214"/>
      <c r="J593" s="215">
        <f>ROUND(I593*H593,2)</f>
        <v>0</v>
      </c>
      <c r="K593" s="211" t="s">
        <v>122</v>
      </c>
      <c r="L593" s="43"/>
      <c r="M593" s="216" t="s">
        <v>21</v>
      </c>
      <c r="N593" s="217" t="s">
        <v>44</v>
      </c>
      <c r="O593" s="83"/>
      <c r="P593" s="205">
        <f>O593*H593</f>
        <v>0</v>
      </c>
      <c r="Q593" s="205">
        <v>0</v>
      </c>
      <c r="R593" s="205">
        <f>Q593*H593</f>
        <v>0</v>
      </c>
      <c r="S593" s="205">
        <v>0</v>
      </c>
      <c r="T593" s="206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07" t="s">
        <v>116</v>
      </c>
      <c r="AT593" s="207" t="s">
        <v>1231</v>
      </c>
      <c r="AU593" s="207" t="s">
        <v>81</v>
      </c>
      <c r="AY593" s="16" t="s">
        <v>117</v>
      </c>
      <c r="BE593" s="208">
        <f>IF(N593="základní",J593,0)</f>
        <v>0</v>
      </c>
      <c r="BF593" s="208">
        <f>IF(N593="snížená",J593,0)</f>
        <v>0</v>
      </c>
      <c r="BG593" s="208">
        <f>IF(N593="zákl. přenesená",J593,0)</f>
        <v>0</v>
      </c>
      <c r="BH593" s="208">
        <f>IF(N593="sníž. přenesená",J593,0)</f>
        <v>0</v>
      </c>
      <c r="BI593" s="208">
        <f>IF(N593="nulová",J593,0)</f>
        <v>0</v>
      </c>
      <c r="BJ593" s="16" t="s">
        <v>81</v>
      </c>
      <c r="BK593" s="208">
        <f>ROUND(I593*H593,2)</f>
        <v>0</v>
      </c>
      <c r="BL593" s="16" t="s">
        <v>116</v>
      </c>
      <c r="BM593" s="207" t="s">
        <v>2171</v>
      </c>
    </row>
    <row r="594" s="2" customFormat="1" ht="16.5" customHeight="1">
      <c r="A594" s="37"/>
      <c r="B594" s="38"/>
      <c r="C594" s="209" t="s">
        <v>2172</v>
      </c>
      <c r="D594" s="209" t="s">
        <v>1231</v>
      </c>
      <c r="E594" s="210" t="s">
        <v>2173</v>
      </c>
      <c r="F594" s="211" t="s">
        <v>2174</v>
      </c>
      <c r="G594" s="212" t="s">
        <v>627</v>
      </c>
      <c r="H594" s="213">
        <v>1</v>
      </c>
      <c r="I594" s="214"/>
      <c r="J594" s="215">
        <f>ROUND(I594*H594,2)</f>
        <v>0</v>
      </c>
      <c r="K594" s="211" t="s">
        <v>122</v>
      </c>
      <c r="L594" s="43"/>
      <c r="M594" s="216" t="s">
        <v>21</v>
      </c>
      <c r="N594" s="217" t="s">
        <v>44</v>
      </c>
      <c r="O594" s="83"/>
      <c r="P594" s="205">
        <f>O594*H594</f>
        <v>0</v>
      </c>
      <c r="Q594" s="205">
        <v>0</v>
      </c>
      <c r="R594" s="205">
        <f>Q594*H594</f>
        <v>0</v>
      </c>
      <c r="S594" s="205">
        <v>0</v>
      </c>
      <c r="T594" s="206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07" t="s">
        <v>116</v>
      </c>
      <c r="AT594" s="207" t="s">
        <v>1231</v>
      </c>
      <c r="AU594" s="207" t="s">
        <v>81</v>
      </c>
      <c r="AY594" s="16" t="s">
        <v>117</v>
      </c>
      <c r="BE594" s="208">
        <f>IF(N594="základní",J594,0)</f>
        <v>0</v>
      </c>
      <c r="BF594" s="208">
        <f>IF(N594="snížená",J594,0)</f>
        <v>0</v>
      </c>
      <c r="BG594" s="208">
        <f>IF(N594="zákl. přenesená",J594,0)</f>
        <v>0</v>
      </c>
      <c r="BH594" s="208">
        <f>IF(N594="sníž. přenesená",J594,0)</f>
        <v>0</v>
      </c>
      <c r="BI594" s="208">
        <f>IF(N594="nulová",J594,0)</f>
        <v>0</v>
      </c>
      <c r="BJ594" s="16" t="s">
        <v>81</v>
      </c>
      <c r="BK594" s="208">
        <f>ROUND(I594*H594,2)</f>
        <v>0</v>
      </c>
      <c r="BL594" s="16" t="s">
        <v>116</v>
      </c>
      <c r="BM594" s="207" t="s">
        <v>2175</v>
      </c>
    </row>
    <row r="595" s="2" customFormat="1" ht="24.15" customHeight="1">
      <c r="A595" s="37"/>
      <c r="B595" s="38"/>
      <c r="C595" s="209" t="s">
        <v>2176</v>
      </c>
      <c r="D595" s="209" t="s">
        <v>1231</v>
      </c>
      <c r="E595" s="210" t="s">
        <v>2177</v>
      </c>
      <c r="F595" s="211" t="s">
        <v>2178</v>
      </c>
      <c r="G595" s="212" t="s">
        <v>2158</v>
      </c>
      <c r="H595" s="213">
        <v>1</v>
      </c>
      <c r="I595" s="214"/>
      <c r="J595" s="215">
        <f>ROUND(I595*H595,2)</f>
        <v>0</v>
      </c>
      <c r="K595" s="211" t="s">
        <v>122</v>
      </c>
      <c r="L595" s="43"/>
      <c r="M595" s="216" t="s">
        <v>21</v>
      </c>
      <c r="N595" s="217" t="s">
        <v>44</v>
      </c>
      <c r="O595" s="83"/>
      <c r="P595" s="205">
        <f>O595*H595</f>
        <v>0</v>
      </c>
      <c r="Q595" s="205">
        <v>0</v>
      </c>
      <c r="R595" s="205">
        <f>Q595*H595</f>
        <v>0</v>
      </c>
      <c r="S595" s="205">
        <v>0</v>
      </c>
      <c r="T595" s="206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207" t="s">
        <v>116</v>
      </c>
      <c r="AT595" s="207" t="s">
        <v>1231</v>
      </c>
      <c r="AU595" s="207" t="s">
        <v>81</v>
      </c>
      <c r="AY595" s="16" t="s">
        <v>117</v>
      </c>
      <c r="BE595" s="208">
        <f>IF(N595="základní",J595,0)</f>
        <v>0</v>
      </c>
      <c r="BF595" s="208">
        <f>IF(N595="snížená",J595,0)</f>
        <v>0</v>
      </c>
      <c r="BG595" s="208">
        <f>IF(N595="zákl. přenesená",J595,0)</f>
        <v>0</v>
      </c>
      <c r="BH595" s="208">
        <f>IF(N595="sníž. přenesená",J595,0)</f>
        <v>0</v>
      </c>
      <c r="BI595" s="208">
        <f>IF(N595="nulová",J595,0)</f>
        <v>0</v>
      </c>
      <c r="BJ595" s="16" t="s">
        <v>81</v>
      </c>
      <c r="BK595" s="208">
        <f>ROUND(I595*H595,2)</f>
        <v>0</v>
      </c>
      <c r="BL595" s="16" t="s">
        <v>116</v>
      </c>
      <c r="BM595" s="207" t="s">
        <v>2179</v>
      </c>
    </row>
    <row r="596" s="2" customFormat="1" ht="16.5" customHeight="1">
      <c r="A596" s="37"/>
      <c r="B596" s="38"/>
      <c r="C596" s="209" t="s">
        <v>2180</v>
      </c>
      <c r="D596" s="209" t="s">
        <v>1231</v>
      </c>
      <c r="E596" s="210" t="s">
        <v>2181</v>
      </c>
      <c r="F596" s="211" t="s">
        <v>2182</v>
      </c>
      <c r="G596" s="212" t="s">
        <v>121</v>
      </c>
      <c r="H596" s="213">
        <v>1</v>
      </c>
      <c r="I596" s="214"/>
      <c r="J596" s="215">
        <f>ROUND(I596*H596,2)</f>
        <v>0</v>
      </c>
      <c r="K596" s="211" t="s">
        <v>122</v>
      </c>
      <c r="L596" s="43"/>
      <c r="M596" s="216" t="s">
        <v>21</v>
      </c>
      <c r="N596" s="217" t="s">
        <v>44</v>
      </c>
      <c r="O596" s="83"/>
      <c r="P596" s="205">
        <f>O596*H596</f>
        <v>0</v>
      </c>
      <c r="Q596" s="205">
        <v>0</v>
      </c>
      <c r="R596" s="205">
        <f>Q596*H596</f>
        <v>0</v>
      </c>
      <c r="S596" s="205">
        <v>0</v>
      </c>
      <c r="T596" s="206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07" t="s">
        <v>116</v>
      </c>
      <c r="AT596" s="207" t="s">
        <v>1231</v>
      </c>
      <c r="AU596" s="207" t="s">
        <v>81</v>
      </c>
      <c r="AY596" s="16" t="s">
        <v>117</v>
      </c>
      <c r="BE596" s="208">
        <f>IF(N596="základní",J596,0)</f>
        <v>0</v>
      </c>
      <c r="BF596" s="208">
        <f>IF(N596="snížená",J596,0)</f>
        <v>0</v>
      </c>
      <c r="BG596" s="208">
        <f>IF(N596="zákl. přenesená",J596,0)</f>
        <v>0</v>
      </c>
      <c r="BH596" s="208">
        <f>IF(N596="sníž. přenesená",J596,0)</f>
        <v>0</v>
      </c>
      <c r="BI596" s="208">
        <f>IF(N596="nulová",J596,0)</f>
        <v>0</v>
      </c>
      <c r="BJ596" s="16" t="s">
        <v>81</v>
      </c>
      <c r="BK596" s="208">
        <f>ROUND(I596*H596,2)</f>
        <v>0</v>
      </c>
      <c r="BL596" s="16" t="s">
        <v>116</v>
      </c>
      <c r="BM596" s="207" t="s">
        <v>2183</v>
      </c>
    </row>
    <row r="597" s="2" customFormat="1" ht="16.5" customHeight="1">
      <c r="A597" s="37"/>
      <c r="B597" s="38"/>
      <c r="C597" s="209" t="s">
        <v>2184</v>
      </c>
      <c r="D597" s="209" t="s">
        <v>1231</v>
      </c>
      <c r="E597" s="210" t="s">
        <v>2185</v>
      </c>
      <c r="F597" s="211" t="s">
        <v>2186</v>
      </c>
      <c r="G597" s="212" t="s">
        <v>121</v>
      </c>
      <c r="H597" s="213">
        <v>1</v>
      </c>
      <c r="I597" s="214"/>
      <c r="J597" s="215">
        <f>ROUND(I597*H597,2)</f>
        <v>0</v>
      </c>
      <c r="K597" s="211" t="s">
        <v>122</v>
      </c>
      <c r="L597" s="43"/>
      <c r="M597" s="216" t="s">
        <v>21</v>
      </c>
      <c r="N597" s="217" t="s">
        <v>44</v>
      </c>
      <c r="O597" s="83"/>
      <c r="P597" s="205">
        <f>O597*H597</f>
        <v>0</v>
      </c>
      <c r="Q597" s="205">
        <v>0</v>
      </c>
      <c r="R597" s="205">
        <f>Q597*H597</f>
        <v>0</v>
      </c>
      <c r="S597" s="205">
        <v>0</v>
      </c>
      <c r="T597" s="206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207" t="s">
        <v>116</v>
      </c>
      <c r="AT597" s="207" t="s">
        <v>1231</v>
      </c>
      <c r="AU597" s="207" t="s">
        <v>81</v>
      </c>
      <c r="AY597" s="16" t="s">
        <v>117</v>
      </c>
      <c r="BE597" s="208">
        <f>IF(N597="základní",J597,0)</f>
        <v>0</v>
      </c>
      <c r="BF597" s="208">
        <f>IF(N597="snížená",J597,0)</f>
        <v>0</v>
      </c>
      <c r="BG597" s="208">
        <f>IF(N597="zákl. přenesená",J597,0)</f>
        <v>0</v>
      </c>
      <c r="BH597" s="208">
        <f>IF(N597="sníž. přenesená",J597,0)</f>
        <v>0</v>
      </c>
      <c r="BI597" s="208">
        <f>IF(N597="nulová",J597,0)</f>
        <v>0</v>
      </c>
      <c r="BJ597" s="16" t="s">
        <v>81</v>
      </c>
      <c r="BK597" s="208">
        <f>ROUND(I597*H597,2)</f>
        <v>0</v>
      </c>
      <c r="BL597" s="16" t="s">
        <v>116</v>
      </c>
      <c r="BM597" s="207" t="s">
        <v>2187</v>
      </c>
    </row>
    <row r="598" s="2" customFormat="1" ht="16.5" customHeight="1">
      <c r="A598" s="37"/>
      <c r="B598" s="38"/>
      <c r="C598" s="209" t="s">
        <v>2188</v>
      </c>
      <c r="D598" s="209" t="s">
        <v>1231</v>
      </c>
      <c r="E598" s="210" t="s">
        <v>2189</v>
      </c>
      <c r="F598" s="211" t="s">
        <v>2190</v>
      </c>
      <c r="G598" s="212" t="s">
        <v>121</v>
      </c>
      <c r="H598" s="213">
        <v>1</v>
      </c>
      <c r="I598" s="214"/>
      <c r="J598" s="215">
        <f>ROUND(I598*H598,2)</f>
        <v>0</v>
      </c>
      <c r="K598" s="211" t="s">
        <v>122</v>
      </c>
      <c r="L598" s="43"/>
      <c r="M598" s="216" t="s">
        <v>21</v>
      </c>
      <c r="N598" s="217" t="s">
        <v>44</v>
      </c>
      <c r="O598" s="83"/>
      <c r="P598" s="205">
        <f>O598*H598</f>
        <v>0</v>
      </c>
      <c r="Q598" s="205">
        <v>0</v>
      </c>
      <c r="R598" s="205">
        <f>Q598*H598</f>
        <v>0</v>
      </c>
      <c r="S598" s="205">
        <v>0</v>
      </c>
      <c r="T598" s="206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07" t="s">
        <v>116</v>
      </c>
      <c r="AT598" s="207" t="s">
        <v>1231</v>
      </c>
      <c r="AU598" s="207" t="s">
        <v>81</v>
      </c>
      <c r="AY598" s="16" t="s">
        <v>117</v>
      </c>
      <c r="BE598" s="208">
        <f>IF(N598="základní",J598,0)</f>
        <v>0</v>
      </c>
      <c r="BF598" s="208">
        <f>IF(N598="snížená",J598,0)</f>
        <v>0</v>
      </c>
      <c r="BG598" s="208">
        <f>IF(N598="zákl. přenesená",J598,0)</f>
        <v>0</v>
      </c>
      <c r="BH598" s="208">
        <f>IF(N598="sníž. přenesená",J598,0)</f>
        <v>0</v>
      </c>
      <c r="BI598" s="208">
        <f>IF(N598="nulová",J598,0)</f>
        <v>0</v>
      </c>
      <c r="BJ598" s="16" t="s">
        <v>81</v>
      </c>
      <c r="BK598" s="208">
        <f>ROUND(I598*H598,2)</f>
        <v>0</v>
      </c>
      <c r="BL598" s="16" t="s">
        <v>116</v>
      </c>
      <c r="BM598" s="207" t="s">
        <v>2191</v>
      </c>
    </row>
    <row r="599" s="2" customFormat="1" ht="16.5" customHeight="1">
      <c r="A599" s="37"/>
      <c r="B599" s="38"/>
      <c r="C599" s="209" t="s">
        <v>2192</v>
      </c>
      <c r="D599" s="209" t="s">
        <v>1231</v>
      </c>
      <c r="E599" s="210" t="s">
        <v>2193</v>
      </c>
      <c r="F599" s="211" t="s">
        <v>2194</v>
      </c>
      <c r="G599" s="212" t="s">
        <v>627</v>
      </c>
      <c r="H599" s="213">
        <v>1</v>
      </c>
      <c r="I599" s="214"/>
      <c r="J599" s="215">
        <f>ROUND(I599*H599,2)</f>
        <v>0</v>
      </c>
      <c r="K599" s="211" t="s">
        <v>122</v>
      </c>
      <c r="L599" s="43"/>
      <c r="M599" s="218" t="s">
        <v>21</v>
      </c>
      <c r="N599" s="219" t="s">
        <v>44</v>
      </c>
      <c r="O599" s="220"/>
      <c r="P599" s="221">
        <f>O599*H599</f>
        <v>0</v>
      </c>
      <c r="Q599" s="221">
        <v>0</v>
      </c>
      <c r="R599" s="221">
        <f>Q599*H599</f>
        <v>0</v>
      </c>
      <c r="S599" s="221">
        <v>0</v>
      </c>
      <c r="T599" s="222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207" t="s">
        <v>116</v>
      </c>
      <c r="AT599" s="207" t="s">
        <v>1231</v>
      </c>
      <c r="AU599" s="207" t="s">
        <v>81</v>
      </c>
      <c r="AY599" s="16" t="s">
        <v>117</v>
      </c>
      <c r="BE599" s="208">
        <f>IF(N599="základní",J599,0)</f>
        <v>0</v>
      </c>
      <c r="BF599" s="208">
        <f>IF(N599="snížená",J599,0)</f>
        <v>0</v>
      </c>
      <c r="BG599" s="208">
        <f>IF(N599="zákl. přenesená",J599,0)</f>
        <v>0</v>
      </c>
      <c r="BH599" s="208">
        <f>IF(N599="sníž. přenesená",J599,0)</f>
        <v>0</v>
      </c>
      <c r="BI599" s="208">
        <f>IF(N599="nulová",J599,0)</f>
        <v>0</v>
      </c>
      <c r="BJ599" s="16" t="s">
        <v>81</v>
      </c>
      <c r="BK599" s="208">
        <f>ROUND(I599*H599,2)</f>
        <v>0</v>
      </c>
      <c r="BL599" s="16" t="s">
        <v>116</v>
      </c>
      <c r="BM599" s="207" t="s">
        <v>2195</v>
      </c>
    </row>
    <row r="600" s="2" customFormat="1" ht="6.96" customHeight="1">
      <c r="A600" s="37"/>
      <c r="B600" s="58"/>
      <c r="C600" s="59"/>
      <c r="D600" s="59"/>
      <c r="E600" s="59"/>
      <c r="F600" s="59"/>
      <c r="G600" s="59"/>
      <c r="H600" s="59"/>
      <c r="I600" s="59"/>
      <c r="J600" s="59"/>
      <c r="K600" s="59"/>
      <c r="L600" s="43"/>
      <c r="M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</row>
  </sheetData>
  <sheetProtection sheet="1" autoFilter="0" formatColumns="0" formatRows="0" objects="1" scenarios="1" spinCount="100000" saltValue="IfGTW+EtuWJKYTD7TjjvV/eITFOhnWtj976e//RMSKXkXnezD0Odq7H4MoWhJ7s1sG+HZcJ4OgZnPGWE0xHTiQ==" hashValue="FmHWgwakkLaOZT6e9xbSmCKeaw2tTYrnBB0Oiwwo2jwblGBrJ3fZpAqV53LMW+dYXWjRDrMuZlRxqRs8pAuXUg==" algorithmName="SHA-512" password="CC35"/>
  <autoFilter ref="C79:K5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Údržba, opravy a odstraňování závad u SSZT OŘ OVA 2024 - Opravy komponentů sdělovacích zařízení OŘ Ostrava - oblast OVA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2196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95</v>
      </c>
      <c r="G12" s="37"/>
      <c r="H12" s="37"/>
      <c r="I12" s="131" t="s">
        <v>24</v>
      </c>
      <c r="J12" s="136" t="str">
        <f>'Rekapitulace zakázky'!AN8</f>
        <v>19. 1. 2024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ROUND((SUM(BE86:BE131)),  2)</f>
        <v>0</v>
      </c>
      <c r="G33" s="37"/>
      <c r="H33" s="37"/>
      <c r="I33" s="147">
        <v>0.20999999999999999</v>
      </c>
      <c r="J33" s="146">
        <f>ROUND(((SUM(BE86:BE131))*I33),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ROUND((SUM(BF86:BF131)),  2)</f>
        <v>0</v>
      </c>
      <c r="G34" s="37"/>
      <c r="H34" s="37"/>
      <c r="I34" s="147">
        <v>0.12</v>
      </c>
      <c r="J34" s="146">
        <f>ROUND(((SUM(BF86:BF131))*I34),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ROUND((SUM(BG86:BG131)),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ROUND((SUM(BH86:BH131)),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ROUND((SUM(BI86:BI131)),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Údržba, opravy a odstraňování závad u SSZT OŘ OVA 2024 - Opravy komponentů sdělovacích zařízení OŘ Ostrava - oblast OVA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02 - ÚRS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Ostrava-oblast Ostrava</v>
      </c>
      <c r="G52" s="39"/>
      <c r="H52" s="39"/>
      <c r="I52" s="31" t="s">
        <v>24</v>
      </c>
      <c r="J52" s="71" t="str">
        <f>IF(J12="","",J12)</f>
        <v>19. 1. 2024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 xml:space="preserve"> 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Jana Kotasková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2197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3"/>
      <c r="C61" s="224"/>
      <c r="D61" s="225" t="s">
        <v>2198</v>
      </c>
      <c r="E61" s="226"/>
      <c r="F61" s="226"/>
      <c r="G61" s="226"/>
      <c r="H61" s="226"/>
      <c r="I61" s="226"/>
      <c r="J61" s="227">
        <f>J88</f>
        <v>0</v>
      </c>
      <c r="K61" s="224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3"/>
      <c r="C62" s="224"/>
      <c r="D62" s="225" t="s">
        <v>2199</v>
      </c>
      <c r="E62" s="226"/>
      <c r="F62" s="226"/>
      <c r="G62" s="226"/>
      <c r="H62" s="226"/>
      <c r="I62" s="226"/>
      <c r="J62" s="227">
        <f>J91</f>
        <v>0</v>
      </c>
      <c r="K62" s="224"/>
      <c r="L62" s="228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3"/>
      <c r="C63" s="224"/>
      <c r="D63" s="225" t="s">
        <v>2200</v>
      </c>
      <c r="E63" s="226"/>
      <c r="F63" s="226"/>
      <c r="G63" s="226"/>
      <c r="H63" s="226"/>
      <c r="I63" s="226"/>
      <c r="J63" s="227">
        <f>J94</f>
        <v>0</v>
      </c>
      <c r="K63" s="224"/>
      <c r="L63" s="22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9" customFormat="1" ht="24.96" customHeight="1">
      <c r="A64" s="9"/>
      <c r="B64" s="164"/>
      <c r="C64" s="165"/>
      <c r="D64" s="166" t="s">
        <v>2201</v>
      </c>
      <c r="E64" s="167"/>
      <c r="F64" s="167"/>
      <c r="G64" s="167"/>
      <c r="H64" s="167"/>
      <c r="I64" s="167"/>
      <c r="J64" s="168">
        <f>J99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3"/>
      <c r="C65" s="224"/>
      <c r="D65" s="225" t="s">
        <v>2202</v>
      </c>
      <c r="E65" s="226"/>
      <c r="F65" s="226"/>
      <c r="G65" s="226"/>
      <c r="H65" s="226"/>
      <c r="I65" s="226"/>
      <c r="J65" s="227">
        <f>J100</f>
        <v>0</v>
      </c>
      <c r="K65" s="224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64"/>
      <c r="C66" s="165"/>
      <c r="D66" s="166" t="s">
        <v>2203</v>
      </c>
      <c r="E66" s="167"/>
      <c r="F66" s="167"/>
      <c r="G66" s="167"/>
      <c r="H66" s="167"/>
      <c r="I66" s="167"/>
      <c r="J66" s="168">
        <f>J129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101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6.25" customHeight="1">
      <c r="A76" s="37"/>
      <c r="B76" s="38"/>
      <c r="C76" s="39"/>
      <c r="D76" s="39"/>
      <c r="E76" s="159" t="str">
        <f>E7</f>
        <v>Údržba, opravy a odstraňování závad u SSZT OŘ OVA 2024 - Opravy komponentů sdělovacích zařízení OŘ Ostrava - oblast OVA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93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02 - ÚRS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22</v>
      </c>
      <c r="D80" s="39"/>
      <c r="E80" s="39"/>
      <c r="F80" s="26" t="str">
        <f>F12</f>
        <v>Oblastní ředitelství Ostrava-oblast Ostrava</v>
      </c>
      <c r="G80" s="39"/>
      <c r="H80" s="39"/>
      <c r="I80" s="31" t="s">
        <v>24</v>
      </c>
      <c r="J80" s="71" t="str">
        <f>IF(J12="","",J12)</f>
        <v>19. 1. 2024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26</v>
      </c>
      <c r="D82" s="39"/>
      <c r="E82" s="39"/>
      <c r="F82" s="26" t="str">
        <f>E15</f>
        <v xml:space="preserve"> Správa železnic, státní organizace</v>
      </c>
      <c r="G82" s="39"/>
      <c r="H82" s="39"/>
      <c r="I82" s="31" t="s">
        <v>32</v>
      </c>
      <c r="J82" s="35" t="str">
        <f>E21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30</v>
      </c>
      <c r="D83" s="39"/>
      <c r="E83" s="39"/>
      <c r="F83" s="26" t="str">
        <f>IF(E18="","",E18)</f>
        <v>Vyplň údaj</v>
      </c>
      <c r="G83" s="39"/>
      <c r="H83" s="39"/>
      <c r="I83" s="31" t="s">
        <v>35</v>
      </c>
      <c r="J83" s="35" t="str">
        <f>E24</f>
        <v>Jana Kotasková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0"/>
      <c r="B85" s="171"/>
      <c r="C85" s="172" t="s">
        <v>102</v>
      </c>
      <c r="D85" s="173" t="s">
        <v>58</v>
      </c>
      <c r="E85" s="173" t="s">
        <v>54</v>
      </c>
      <c r="F85" s="173" t="s">
        <v>55</v>
      </c>
      <c r="G85" s="173" t="s">
        <v>103</v>
      </c>
      <c r="H85" s="173" t="s">
        <v>104</v>
      </c>
      <c r="I85" s="173" t="s">
        <v>105</v>
      </c>
      <c r="J85" s="173" t="s">
        <v>98</v>
      </c>
      <c r="K85" s="174" t="s">
        <v>106</v>
      </c>
      <c r="L85" s="175"/>
      <c r="M85" s="91" t="s">
        <v>21</v>
      </c>
      <c r="N85" s="92" t="s">
        <v>43</v>
      </c>
      <c r="O85" s="92" t="s">
        <v>107</v>
      </c>
      <c r="P85" s="92" t="s">
        <v>108</v>
      </c>
      <c r="Q85" s="92" t="s">
        <v>109</v>
      </c>
      <c r="R85" s="92" t="s">
        <v>110</v>
      </c>
      <c r="S85" s="92" t="s">
        <v>111</v>
      </c>
      <c r="T85" s="93" t="s">
        <v>112</v>
      </c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</row>
    <row r="86" s="2" customFormat="1" ht="22.8" customHeight="1">
      <c r="A86" s="37"/>
      <c r="B86" s="38"/>
      <c r="C86" s="98" t="s">
        <v>113</v>
      </c>
      <c r="D86" s="39"/>
      <c r="E86" s="39"/>
      <c r="F86" s="39"/>
      <c r="G86" s="39"/>
      <c r="H86" s="39"/>
      <c r="I86" s="39"/>
      <c r="J86" s="176">
        <f>BK86</f>
        <v>0</v>
      </c>
      <c r="K86" s="39"/>
      <c r="L86" s="43"/>
      <c r="M86" s="94"/>
      <c r="N86" s="177"/>
      <c r="O86" s="95"/>
      <c r="P86" s="178">
        <f>P87+P99+P129</f>
        <v>0</v>
      </c>
      <c r="Q86" s="95"/>
      <c r="R86" s="178">
        <f>R87+R99+R129</f>
        <v>0.42079</v>
      </c>
      <c r="S86" s="95"/>
      <c r="T86" s="179">
        <f>T87+T99+T129</f>
        <v>3.48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72</v>
      </c>
      <c r="AU86" s="16" t="s">
        <v>99</v>
      </c>
      <c r="BK86" s="180">
        <f>BK87+BK99+BK129</f>
        <v>0</v>
      </c>
    </row>
    <row r="87" s="11" customFormat="1" ht="25.92" customHeight="1">
      <c r="A87" s="11"/>
      <c r="B87" s="181"/>
      <c r="C87" s="182"/>
      <c r="D87" s="183" t="s">
        <v>72</v>
      </c>
      <c r="E87" s="184" t="s">
        <v>2204</v>
      </c>
      <c r="F87" s="184" t="s">
        <v>2205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P88+P91+P94</f>
        <v>0</v>
      </c>
      <c r="Q87" s="189"/>
      <c r="R87" s="190">
        <f>R88+R91+R94</f>
        <v>0.12025</v>
      </c>
      <c r="S87" s="189"/>
      <c r="T87" s="191">
        <f>T88+T91+T94</f>
        <v>3.48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81</v>
      </c>
      <c r="AT87" s="193" t="s">
        <v>72</v>
      </c>
      <c r="AU87" s="193" t="s">
        <v>73</v>
      </c>
      <c r="AY87" s="192" t="s">
        <v>117</v>
      </c>
      <c r="BK87" s="194">
        <f>BK88+BK91+BK94</f>
        <v>0</v>
      </c>
    </row>
    <row r="88" s="11" customFormat="1" ht="22.8" customHeight="1">
      <c r="A88" s="11"/>
      <c r="B88" s="181"/>
      <c r="C88" s="182"/>
      <c r="D88" s="183" t="s">
        <v>72</v>
      </c>
      <c r="E88" s="229" t="s">
        <v>83</v>
      </c>
      <c r="F88" s="229" t="s">
        <v>2206</v>
      </c>
      <c r="G88" s="182"/>
      <c r="H88" s="182"/>
      <c r="I88" s="185"/>
      <c r="J88" s="230">
        <f>BK88</f>
        <v>0</v>
      </c>
      <c r="K88" s="182"/>
      <c r="L88" s="187"/>
      <c r="M88" s="188"/>
      <c r="N88" s="189"/>
      <c r="O88" s="189"/>
      <c r="P88" s="190">
        <f>SUM(P89:P90)</f>
        <v>0</v>
      </c>
      <c r="Q88" s="189"/>
      <c r="R88" s="190">
        <f>SUM(R89:R90)</f>
        <v>0.11984</v>
      </c>
      <c r="S88" s="189"/>
      <c r="T88" s="191">
        <f>SUM(T89:T90)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81</v>
      </c>
      <c r="AT88" s="193" t="s">
        <v>72</v>
      </c>
      <c r="AU88" s="193" t="s">
        <v>81</v>
      </c>
      <c r="AY88" s="192" t="s">
        <v>117</v>
      </c>
      <c r="BK88" s="194">
        <f>SUM(BK89:BK90)</f>
        <v>0</v>
      </c>
    </row>
    <row r="89" s="2" customFormat="1" ht="24.15" customHeight="1">
      <c r="A89" s="37"/>
      <c r="B89" s="38"/>
      <c r="C89" s="209" t="s">
        <v>81</v>
      </c>
      <c r="D89" s="209" t="s">
        <v>1231</v>
      </c>
      <c r="E89" s="210" t="s">
        <v>2207</v>
      </c>
      <c r="F89" s="211" t="s">
        <v>2208</v>
      </c>
      <c r="G89" s="212" t="s">
        <v>121</v>
      </c>
      <c r="H89" s="213">
        <v>1</v>
      </c>
      <c r="I89" s="214"/>
      <c r="J89" s="215">
        <f>ROUND(I89*H89,2)</f>
        <v>0</v>
      </c>
      <c r="K89" s="211" t="s">
        <v>2209</v>
      </c>
      <c r="L89" s="43"/>
      <c r="M89" s="216" t="s">
        <v>21</v>
      </c>
      <c r="N89" s="217" t="s">
        <v>44</v>
      </c>
      <c r="O89" s="83"/>
      <c r="P89" s="205">
        <f>O89*H89</f>
        <v>0</v>
      </c>
      <c r="Q89" s="205">
        <v>0.11984</v>
      </c>
      <c r="R89" s="205">
        <f>Q89*H89</f>
        <v>0.11984</v>
      </c>
      <c r="S89" s="205">
        <v>0</v>
      </c>
      <c r="T89" s="20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7" t="s">
        <v>116</v>
      </c>
      <c r="AT89" s="207" t="s">
        <v>1231</v>
      </c>
      <c r="AU89" s="207" t="s">
        <v>83</v>
      </c>
      <c r="AY89" s="16" t="s">
        <v>117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6" t="s">
        <v>81</v>
      </c>
      <c r="BK89" s="208">
        <f>ROUND(I89*H89,2)</f>
        <v>0</v>
      </c>
      <c r="BL89" s="16" t="s">
        <v>116</v>
      </c>
      <c r="BM89" s="207" t="s">
        <v>2210</v>
      </c>
    </row>
    <row r="90" s="2" customFormat="1">
      <c r="A90" s="37"/>
      <c r="B90" s="38"/>
      <c r="C90" s="39"/>
      <c r="D90" s="231" t="s">
        <v>2211</v>
      </c>
      <c r="E90" s="39"/>
      <c r="F90" s="232" t="s">
        <v>2212</v>
      </c>
      <c r="G90" s="39"/>
      <c r="H90" s="39"/>
      <c r="I90" s="233"/>
      <c r="J90" s="39"/>
      <c r="K90" s="39"/>
      <c r="L90" s="43"/>
      <c r="M90" s="234"/>
      <c r="N90" s="235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2211</v>
      </c>
      <c r="AU90" s="16" t="s">
        <v>83</v>
      </c>
    </row>
    <row r="91" s="11" customFormat="1" ht="22.8" customHeight="1">
      <c r="A91" s="11"/>
      <c r="B91" s="181"/>
      <c r="C91" s="182"/>
      <c r="D91" s="183" t="s">
        <v>72</v>
      </c>
      <c r="E91" s="229" t="s">
        <v>151</v>
      </c>
      <c r="F91" s="229" t="s">
        <v>2213</v>
      </c>
      <c r="G91" s="182"/>
      <c r="H91" s="182"/>
      <c r="I91" s="185"/>
      <c r="J91" s="230">
        <f>BK91</f>
        <v>0</v>
      </c>
      <c r="K91" s="182"/>
      <c r="L91" s="187"/>
      <c r="M91" s="188"/>
      <c r="N91" s="189"/>
      <c r="O91" s="189"/>
      <c r="P91" s="190">
        <f>SUM(P92:P93)</f>
        <v>0</v>
      </c>
      <c r="Q91" s="189"/>
      <c r="R91" s="190">
        <f>SUM(R92:R93)</f>
        <v>0</v>
      </c>
      <c r="S91" s="189"/>
      <c r="T91" s="191">
        <f>SUM(T92:T93)</f>
        <v>3.48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2" t="s">
        <v>81</v>
      </c>
      <c r="AT91" s="193" t="s">
        <v>72</v>
      </c>
      <c r="AU91" s="193" t="s">
        <v>81</v>
      </c>
      <c r="AY91" s="192" t="s">
        <v>117</v>
      </c>
      <c r="BK91" s="194">
        <f>SUM(BK92:BK93)</f>
        <v>0</v>
      </c>
    </row>
    <row r="92" s="2" customFormat="1" ht="33" customHeight="1">
      <c r="A92" s="37"/>
      <c r="B92" s="38"/>
      <c r="C92" s="209" t="s">
        <v>83</v>
      </c>
      <c r="D92" s="209" t="s">
        <v>1231</v>
      </c>
      <c r="E92" s="210" t="s">
        <v>2214</v>
      </c>
      <c r="F92" s="211" t="s">
        <v>2215</v>
      </c>
      <c r="G92" s="212" t="s">
        <v>121</v>
      </c>
      <c r="H92" s="213">
        <v>1</v>
      </c>
      <c r="I92" s="214"/>
      <c r="J92" s="215">
        <f>ROUND(I92*H92,2)</f>
        <v>0</v>
      </c>
      <c r="K92" s="211" t="s">
        <v>2209</v>
      </c>
      <c r="L92" s="43"/>
      <c r="M92" s="216" t="s">
        <v>21</v>
      </c>
      <c r="N92" s="217" t="s">
        <v>44</v>
      </c>
      <c r="O92" s="83"/>
      <c r="P92" s="205">
        <f>O92*H92</f>
        <v>0</v>
      </c>
      <c r="Q92" s="205">
        <v>0</v>
      </c>
      <c r="R92" s="205">
        <f>Q92*H92</f>
        <v>0</v>
      </c>
      <c r="S92" s="205">
        <v>3.48</v>
      </c>
      <c r="T92" s="206">
        <f>S92*H92</f>
        <v>3.48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7" t="s">
        <v>116</v>
      </c>
      <c r="AT92" s="207" t="s">
        <v>1231</v>
      </c>
      <c r="AU92" s="207" t="s">
        <v>83</v>
      </c>
      <c r="AY92" s="16" t="s">
        <v>117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81</v>
      </c>
      <c r="BK92" s="208">
        <f>ROUND(I92*H92,2)</f>
        <v>0</v>
      </c>
      <c r="BL92" s="16" t="s">
        <v>116</v>
      </c>
      <c r="BM92" s="207" t="s">
        <v>2216</v>
      </c>
    </row>
    <row r="93" s="2" customFormat="1">
      <c r="A93" s="37"/>
      <c r="B93" s="38"/>
      <c r="C93" s="39"/>
      <c r="D93" s="231" t="s">
        <v>2211</v>
      </c>
      <c r="E93" s="39"/>
      <c r="F93" s="232" t="s">
        <v>2217</v>
      </c>
      <c r="G93" s="39"/>
      <c r="H93" s="39"/>
      <c r="I93" s="233"/>
      <c r="J93" s="39"/>
      <c r="K93" s="39"/>
      <c r="L93" s="43"/>
      <c r="M93" s="234"/>
      <c r="N93" s="235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2211</v>
      </c>
      <c r="AU93" s="16" t="s">
        <v>83</v>
      </c>
    </row>
    <row r="94" s="11" customFormat="1" ht="22.8" customHeight="1">
      <c r="A94" s="11"/>
      <c r="B94" s="181"/>
      <c r="C94" s="182"/>
      <c r="D94" s="183" t="s">
        <v>72</v>
      </c>
      <c r="E94" s="229" t="s">
        <v>2218</v>
      </c>
      <c r="F94" s="229" t="s">
        <v>2219</v>
      </c>
      <c r="G94" s="182"/>
      <c r="H94" s="182"/>
      <c r="I94" s="185"/>
      <c r="J94" s="230">
        <f>BK94</f>
        <v>0</v>
      </c>
      <c r="K94" s="182"/>
      <c r="L94" s="187"/>
      <c r="M94" s="188"/>
      <c r="N94" s="189"/>
      <c r="O94" s="189"/>
      <c r="P94" s="190">
        <f>SUM(P95:P98)</f>
        <v>0</v>
      </c>
      <c r="Q94" s="189"/>
      <c r="R94" s="190">
        <f>SUM(R95:R98)</f>
        <v>0.00040999999999999999</v>
      </c>
      <c r="S94" s="189"/>
      <c r="T94" s="191">
        <f>SUM(T95:T98)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2" t="s">
        <v>83</v>
      </c>
      <c r="AT94" s="193" t="s">
        <v>72</v>
      </c>
      <c r="AU94" s="193" t="s">
        <v>81</v>
      </c>
      <c r="AY94" s="192" t="s">
        <v>117</v>
      </c>
      <c r="BK94" s="194">
        <f>SUM(BK95:BK98)</f>
        <v>0</v>
      </c>
    </row>
    <row r="95" s="2" customFormat="1" ht="37.8" customHeight="1">
      <c r="A95" s="37"/>
      <c r="B95" s="38"/>
      <c r="C95" s="195" t="s">
        <v>128</v>
      </c>
      <c r="D95" s="195" t="s">
        <v>118</v>
      </c>
      <c r="E95" s="196" t="s">
        <v>2220</v>
      </c>
      <c r="F95" s="197" t="s">
        <v>2221</v>
      </c>
      <c r="G95" s="198" t="s">
        <v>627</v>
      </c>
      <c r="H95" s="199">
        <v>1</v>
      </c>
      <c r="I95" s="200"/>
      <c r="J95" s="201">
        <f>ROUND(I95*H95,2)</f>
        <v>0</v>
      </c>
      <c r="K95" s="197" t="s">
        <v>2209</v>
      </c>
      <c r="L95" s="202"/>
      <c r="M95" s="203" t="s">
        <v>21</v>
      </c>
      <c r="N95" s="204" t="s">
        <v>44</v>
      </c>
      <c r="O95" s="83"/>
      <c r="P95" s="205">
        <f>O95*H95</f>
        <v>0</v>
      </c>
      <c r="Q95" s="205">
        <v>6.0000000000000002E-05</v>
      </c>
      <c r="R95" s="205">
        <f>Q95*H95</f>
        <v>6.0000000000000002E-05</v>
      </c>
      <c r="S95" s="205">
        <v>0</v>
      </c>
      <c r="T95" s="20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7" t="s">
        <v>123</v>
      </c>
      <c r="AT95" s="207" t="s">
        <v>118</v>
      </c>
      <c r="AU95" s="207" t="s">
        <v>83</v>
      </c>
      <c r="AY95" s="16" t="s">
        <v>117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81</v>
      </c>
      <c r="BK95" s="208">
        <f>ROUND(I95*H95,2)</f>
        <v>0</v>
      </c>
      <c r="BL95" s="16" t="s">
        <v>123</v>
      </c>
      <c r="BM95" s="207" t="s">
        <v>2222</v>
      </c>
    </row>
    <row r="96" s="2" customFormat="1" ht="37.8" customHeight="1">
      <c r="A96" s="37"/>
      <c r="B96" s="38"/>
      <c r="C96" s="195" t="s">
        <v>116</v>
      </c>
      <c r="D96" s="195" t="s">
        <v>118</v>
      </c>
      <c r="E96" s="196" t="s">
        <v>2223</v>
      </c>
      <c r="F96" s="197" t="s">
        <v>2224</v>
      </c>
      <c r="G96" s="198" t="s">
        <v>627</v>
      </c>
      <c r="H96" s="199">
        <v>1</v>
      </c>
      <c r="I96" s="200"/>
      <c r="J96" s="201">
        <f>ROUND(I96*H96,2)</f>
        <v>0</v>
      </c>
      <c r="K96" s="197" t="s">
        <v>2209</v>
      </c>
      <c r="L96" s="202"/>
      <c r="M96" s="203" t="s">
        <v>21</v>
      </c>
      <c r="N96" s="204" t="s">
        <v>44</v>
      </c>
      <c r="O96" s="83"/>
      <c r="P96" s="205">
        <f>O96*H96</f>
        <v>0</v>
      </c>
      <c r="Q96" s="205">
        <v>0.00010000000000000001</v>
      </c>
      <c r="R96" s="205">
        <f>Q96*H96</f>
        <v>0.00010000000000000001</v>
      </c>
      <c r="S96" s="205">
        <v>0</v>
      </c>
      <c r="T96" s="20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123</v>
      </c>
      <c r="AT96" s="207" t="s">
        <v>118</v>
      </c>
      <c r="AU96" s="207" t="s">
        <v>83</v>
      </c>
      <c r="AY96" s="16" t="s">
        <v>117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81</v>
      </c>
      <c r="BK96" s="208">
        <f>ROUND(I96*H96,2)</f>
        <v>0</v>
      </c>
      <c r="BL96" s="16" t="s">
        <v>123</v>
      </c>
      <c r="BM96" s="207" t="s">
        <v>2225</v>
      </c>
    </row>
    <row r="97" s="2" customFormat="1" ht="37.8" customHeight="1">
      <c r="A97" s="37"/>
      <c r="B97" s="38"/>
      <c r="C97" s="195" t="s">
        <v>135</v>
      </c>
      <c r="D97" s="195" t="s">
        <v>118</v>
      </c>
      <c r="E97" s="196" t="s">
        <v>2226</v>
      </c>
      <c r="F97" s="197" t="s">
        <v>2227</v>
      </c>
      <c r="G97" s="198" t="s">
        <v>627</v>
      </c>
      <c r="H97" s="199">
        <v>1</v>
      </c>
      <c r="I97" s="200"/>
      <c r="J97" s="201">
        <f>ROUND(I97*H97,2)</f>
        <v>0</v>
      </c>
      <c r="K97" s="197" t="s">
        <v>2209</v>
      </c>
      <c r="L97" s="202"/>
      <c r="M97" s="203" t="s">
        <v>21</v>
      </c>
      <c r="N97" s="204" t="s">
        <v>44</v>
      </c>
      <c r="O97" s="83"/>
      <c r="P97" s="205">
        <f>O97*H97</f>
        <v>0</v>
      </c>
      <c r="Q97" s="205">
        <v>0.00011</v>
      </c>
      <c r="R97" s="205">
        <f>Q97*H97</f>
        <v>0.00011</v>
      </c>
      <c r="S97" s="205">
        <v>0</v>
      </c>
      <c r="T97" s="20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7" t="s">
        <v>123</v>
      </c>
      <c r="AT97" s="207" t="s">
        <v>118</v>
      </c>
      <c r="AU97" s="207" t="s">
        <v>83</v>
      </c>
      <c r="AY97" s="16" t="s">
        <v>117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81</v>
      </c>
      <c r="BK97" s="208">
        <f>ROUND(I97*H97,2)</f>
        <v>0</v>
      </c>
      <c r="BL97" s="16" t="s">
        <v>123</v>
      </c>
      <c r="BM97" s="207" t="s">
        <v>2228</v>
      </c>
    </row>
    <row r="98" s="2" customFormat="1" ht="37.8" customHeight="1">
      <c r="A98" s="37"/>
      <c r="B98" s="38"/>
      <c r="C98" s="195" t="s">
        <v>139</v>
      </c>
      <c r="D98" s="195" t="s">
        <v>118</v>
      </c>
      <c r="E98" s="196" t="s">
        <v>2229</v>
      </c>
      <c r="F98" s="197" t="s">
        <v>2230</v>
      </c>
      <c r="G98" s="198" t="s">
        <v>627</v>
      </c>
      <c r="H98" s="199">
        <v>1</v>
      </c>
      <c r="I98" s="200"/>
      <c r="J98" s="201">
        <f>ROUND(I98*H98,2)</f>
        <v>0</v>
      </c>
      <c r="K98" s="197" t="s">
        <v>2209</v>
      </c>
      <c r="L98" s="202"/>
      <c r="M98" s="203" t="s">
        <v>21</v>
      </c>
      <c r="N98" s="204" t="s">
        <v>44</v>
      </c>
      <c r="O98" s="83"/>
      <c r="P98" s="205">
        <f>O98*H98</f>
        <v>0</v>
      </c>
      <c r="Q98" s="205">
        <v>0.00013999999999999999</v>
      </c>
      <c r="R98" s="205">
        <f>Q98*H98</f>
        <v>0.00013999999999999999</v>
      </c>
      <c r="S98" s="205">
        <v>0</v>
      </c>
      <c r="T98" s="20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123</v>
      </c>
      <c r="AT98" s="207" t="s">
        <v>118</v>
      </c>
      <c r="AU98" s="207" t="s">
        <v>83</v>
      </c>
      <c r="AY98" s="16" t="s">
        <v>117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81</v>
      </c>
      <c r="BK98" s="208">
        <f>ROUND(I98*H98,2)</f>
        <v>0</v>
      </c>
      <c r="BL98" s="16" t="s">
        <v>123</v>
      </c>
      <c r="BM98" s="207" t="s">
        <v>2231</v>
      </c>
    </row>
    <row r="99" s="11" customFormat="1" ht="25.92" customHeight="1">
      <c r="A99" s="11"/>
      <c r="B99" s="181"/>
      <c r="C99" s="182"/>
      <c r="D99" s="183" t="s">
        <v>72</v>
      </c>
      <c r="E99" s="184" t="s">
        <v>118</v>
      </c>
      <c r="F99" s="184" t="s">
        <v>2232</v>
      </c>
      <c r="G99" s="182"/>
      <c r="H99" s="182"/>
      <c r="I99" s="185"/>
      <c r="J99" s="186">
        <f>BK99</f>
        <v>0</v>
      </c>
      <c r="K99" s="182"/>
      <c r="L99" s="187"/>
      <c r="M99" s="188"/>
      <c r="N99" s="189"/>
      <c r="O99" s="189"/>
      <c r="P99" s="190">
        <f>P100</f>
        <v>0</v>
      </c>
      <c r="Q99" s="189"/>
      <c r="R99" s="190">
        <f>R100</f>
        <v>0.30053999999999997</v>
      </c>
      <c r="S99" s="189"/>
      <c r="T99" s="191">
        <f>T100</f>
        <v>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2" t="s">
        <v>128</v>
      </c>
      <c r="AT99" s="193" t="s">
        <v>72</v>
      </c>
      <c r="AU99" s="193" t="s">
        <v>73</v>
      </c>
      <c r="AY99" s="192" t="s">
        <v>117</v>
      </c>
      <c r="BK99" s="194">
        <f>BK100</f>
        <v>0</v>
      </c>
    </row>
    <row r="100" s="11" customFormat="1" ht="22.8" customHeight="1">
      <c r="A100" s="11"/>
      <c r="B100" s="181"/>
      <c r="C100" s="182"/>
      <c r="D100" s="183" t="s">
        <v>72</v>
      </c>
      <c r="E100" s="229" t="s">
        <v>2233</v>
      </c>
      <c r="F100" s="229" t="s">
        <v>2234</v>
      </c>
      <c r="G100" s="182"/>
      <c r="H100" s="182"/>
      <c r="I100" s="185"/>
      <c r="J100" s="230">
        <f>BK100</f>
        <v>0</v>
      </c>
      <c r="K100" s="182"/>
      <c r="L100" s="187"/>
      <c r="M100" s="188"/>
      <c r="N100" s="189"/>
      <c r="O100" s="189"/>
      <c r="P100" s="190">
        <f>SUM(P101:P128)</f>
        <v>0</v>
      </c>
      <c r="Q100" s="189"/>
      <c r="R100" s="190">
        <f>SUM(R101:R128)</f>
        <v>0.30053999999999997</v>
      </c>
      <c r="S100" s="189"/>
      <c r="T100" s="191">
        <f>SUM(T101:T128)</f>
        <v>0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192" t="s">
        <v>128</v>
      </c>
      <c r="AT100" s="193" t="s">
        <v>72</v>
      </c>
      <c r="AU100" s="193" t="s">
        <v>81</v>
      </c>
      <c r="AY100" s="192" t="s">
        <v>117</v>
      </c>
      <c r="BK100" s="194">
        <f>SUM(BK101:BK128)</f>
        <v>0</v>
      </c>
    </row>
    <row r="101" s="2" customFormat="1" ht="24.15" customHeight="1">
      <c r="A101" s="37"/>
      <c r="B101" s="38"/>
      <c r="C101" s="209" t="s">
        <v>143</v>
      </c>
      <c r="D101" s="209" t="s">
        <v>1231</v>
      </c>
      <c r="E101" s="210" t="s">
        <v>2235</v>
      </c>
      <c r="F101" s="211" t="s">
        <v>2236</v>
      </c>
      <c r="G101" s="212" t="s">
        <v>2237</v>
      </c>
      <c r="H101" s="213">
        <v>1</v>
      </c>
      <c r="I101" s="214"/>
      <c r="J101" s="215">
        <f>ROUND(I101*H101,2)</f>
        <v>0</v>
      </c>
      <c r="K101" s="211" t="s">
        <v>2209</v>
      </c>
      <c r="L101" s="43"/>
      <c r="M101" s="216" t="s">
        <v>21</v>
      </c>
      <c r="N101" s="217" t="s">
        <v>44</v>
      </c>
      <c r="O101" s="83"/>
      <c r="P101" s="205">
        <f>O101*H101</f>
        <v>0</v>
      </c>
      <c r="Q101" s="205">
        <v>3.0000000000000001E-05</v>
      </c>
      <c r="R101" s="205">
        <f>Q101*H101</f>
        <v>3.0000000000000001E-05</v>
      </c>
      <c r="S101" s="205">
        <v>0</v>
      </c>
      <c r="T101" s="20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7" t="s">
        <v>116</v>
      </c>
      <c r="AT101" s="207" t="s">
        <v>1231</v>
      </c>
      <c r="AU101" s="207" t="s">
        <v>83</v>
      </c>
      <c r="AY101" s="16" t="s">
        <v>117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6" t="s">
        <v>81</v>
      </c>
      <c r="BK101" s="208">
        <f>ROUND(I101*H101,2)</f>
        <v>0</v>
      </c>
      <c r="BL101" s="16" t="s">
        <v>116</v>
      </c>
      <c r="BM101" s="207" t="s">
        <v>2238</v>
      </c>
    </row>
    <row r="102" s="2" customFormat="1">
      <c r="A102" s="37"/>
      <c r="B102" s="38"/>
      <c r="C102" s="39"/>
      <c r="D102" s="231" t="s">
        <v>2211</v>
      </c>
      <c r="E102" s="39"/>
      <c r="F102" s="232" t="s">
        <v>2239</v>
      </c>
      <c r="G102" s="39"/>
      <c r="H102" s="39"/>
      <c r="I102" s="233"/>
      <c r="J102" s="39"/>
      <c r="K102" s="39"/>
      <c r="L102" s="43"/>
      <c r="M102" s="234"/>
      <c r="N102" s="235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2211</v>
      </c>
      <c r="AU102" s="16" t="s">
        <v>83</v>
      </c>
    </row>
    <row r="103" s="2" customFormat="1" ht="24.15" customHeight="1">
      <c r="A103" s="37"/>
      <c r="B103" s="38"/>
      <c r="C103" s="209" t="s">
        <v>147</v>
      </c>
      <c r="D103" s="209" t="s">
        <v>1231</v>
      </c>
      <c r="E103" s="210" t="s">
        <v>2240</v>
      </c>
      <c r="F103" s="211" t="s">
        <v>2241</v>
      </c>
      <c r="G103" s="212" t="s">
        <v>2237</v>
      </c>
      <c r="H103" s="213">
        <v>1</v>
      </c>
      <c r="I103" s="214"/>
      <c r="J103" s="215">
        <f>ROUND(I103*H103,2)</f>
        <v>0</v>
      </c>
      <c r="K103" s="211" t="s">
        <v>2209</v>
      </c>
      <c r="L103" s="43"/>
      <c r="M103" s="216" t="s">
        <v>21</v>
      </c>
      <c r="N103" s="217" t="s">
        <v>44</v>
      </c>
      <c r="O103" s="83"/>
      <c r="P103" s="205">
        <f>O103*H103</f>
        <v>0</v>
      </c>
      <c r="Q103" s="205">
        <v>3.0000000000000001E-05</v>
      </c>
      <c r="R103" s="205">
        <f>Q103*H103</f>
        <v>3.0000000000000001E-05</v>
      </c>
      <c r="S103" s="205">
        <v>0</v>
      </c>
      <c r="T103" s="20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7" t="s">
        <v>116</v>
      </c>
      <c r="AT103" s="207" t="s">
        <v>1231</v>
      </c>
      <c r="AU103" s="207" t="s">
        <v>83</v>
      </c>
      <c r="AY103" s="16" t="s">
        <v>117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6" t="s">
        <v>81</v>
      </c>
      <c r="BK103" s="208">
        <f>ROUND(I103*H103,2)</f>
        <v>0</v>
      </c>
      <c r="BL103" s="16" t="s">
        <v>116</v>
      </c>
      <c r="BM103" s="207" t="s">
        <v>2242</v>
      </c>
    </row>
    <row r="104" s="2" customFormat="1">
      <c r="A104" s="37"/>
      <c r="B104" s="38"/>
      <c r="C104" s="39"/>
      <c r="D104" s="231" t="s">
        <v>2211</v>
      </c>
      <c r="E104" s="39"/>
      <c r="F104" s="232" t="s">
        <v>2243</v>
      </c>
      <c r="G104" s="39"/>
      <c r="H104" s="39"/>
      <c r="I104" s="233"/>
      <c r="J104" s="39"/>
      <c r="K104" s="39"/>
      <c r="L104" s="43"/>
      <c r="M104" s="234"/>
      <c r="N104" s="235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2211</v>
      </c>
      <c r="AU104" s="16" t="s">
        <v>83</v>
      </c>
    </row>
    <row r="105" s="2" customFormat="1" ht="37.8" customHeight="1">
      <c r="A105" s="37"/>
      <c r="B105" s="38"/>
      <c r="C105" s="209" t="s">
        <v>151</v>
      </c>
      <c r="D105" s="209" t="s">
        <v>1231</v>
      </c>
      <c r="E105" s="210" t="s">
        <v>2244</v>
      </c>
      <c r="F105" s="211" t="s">
        <v>2245</v>
      </c>
      <c r="G105" s="212" t="s">
        <v>627</v>
      </c>
      <c r="H105" s="213">
        <v>1</v>
      </c>
      <c r="I105" s="214"/>
      <c r="J105" s="215">
        <f>ROUND(I105*H105,2)</f>
        <v>0</v>
      </c>
      <c r="K105" s="211" t="s">
        <v>2209</v>
      </c>
      <c r="L105" s="43"/>
      <c r="M105" s="216" t="s">
        <v>21</v>
      </c>
      <c r="N105" s="217" t="s">
        <v>44</v>
      </c>
      <c r="O105" s="83"/>
      <c r="P105" s="205">
        <f>O105*H105</f>
        <v>0</v>
      </c>
      <c r="Q105" s="205">
        <v>3.0000000000000001E-05</v>
      </c>
      <c r="R105" s="205">
        <f>Q105*H105</f>
        <v>3.0000000000000001E-05</v>
      </c>
      <c r="S105" s="205">
        <v>0</v>
      </c>
      <c r="T105" s="20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7" t="s">
        <v>116</v>
      </c>
      <c r="AT105" s="207" t="s">
        <v>1231</v>
      </c>
      <c r="AU105" s="207" t="s">
        <v>83</v>
      </c>
      <c r="AY105" s="16" t="s">
        <v>117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6" t="s">
        <v>81</v>
      </c>
      <c r="BK105" s="208">
        <f>ROUND(I105*H105,2)</f>
        <v>0</v>
      </c>
      <c r="BL105" s="16" t="s">
        <v>116</v>
      </c>
      <c r="BM105" s="207" t="s">
        <v>2246</v>
      </c>
    </row>
    <row r="106" s="2" customFormat="1">
      <c r="A106" s="37"/>
      <c r="B106" s="38"/>
      <c r="C106" s="39"/>
      <c r="D106" s="231" t="s">
        <v>2211</v>
      </c>
      <c r="E106" s="39"/>
      <c r="F106" s="232" t="s">
        <v>2247</v>
      </c>
      <c r="G106" s="39"/>
      <c r="H106" s="39"/>
      <c r="I106" s="233"/>
      <c r="J106" s="39"/>
      <c r="K106" s="39"/>
      <c r="L106" s="43"/>
      <c r="M106" s="234"/>
      <c r="N106" s="235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2211</v>
      </c>
      <c r="AU106" s="16" t="s">
        <v>83</v>
      </c>
    </row>
    <row r="107" s="2" customFormat="1" ht="37.8" customHeight="1">
      <c r="A107" s="37"/>
      <c r="B107" s="38"/>
      <c r="C107" s="209" t="s">
        <v>155</v>
      </c>
      <c r="D107" s="209" t="s">
        <v>1231</v>
      </c>
      <c r="E107" s="210" t="s">
        <v>2248</v>
      </c>
      <c r="F107" s="211" t="s">
        <v>2249</v>
      </c>
      <c r="G107" s="212" t="s">
        <v>627</v>
      </c>
      <c r="H107" s="213">
        <v>1</v>
      </c>
      <c r="I107" s="214"/>
      <c r="J107" s="215">
        <f>ROUND(I107*H107,2)</f>
        <v>0</v>
      </c>
      <c r="K107" s="211" t="s">
        <v>2209</v>
      </c>
      <c r="L107" s="43"/>
      <c r="M107" s="216" t="s">
        <v>21</v>
      </c>
      <c r="N107" s="217" t="s">
        <v>44</v>
      </c>
      <c r="O107" s="83"/>
      <c r="P107" s="205">
        <f>O107*H107</f>
        <v>0</v>
      </c>
      <c r="Q107" s="205">
        <v>4.0000000000000003E-05</v>
      </c>
      <c r="R107" s="205">
        <f>Q107*H107</f>
        <v>4.0000000000000003E-05</v>
      </c>
      <c r="S107" s="205">
        <v>0</v>
      </c>
      <c r="T107" s="20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7" t="s">
        <v>116</v>
      </c>
      <c r="AT107" s="207" t="s">
        <v>1231</v>
      </c>
      <c r="AU107" s="207" t="s">
        <v>83</v>
      </c>
      <c r="AY107" s="16" t="s">
        <v>117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6" t="s">
        <v>81</v>
      </c>
      <c r="BK107" s="208">
        <f>ROUND(I107*H107,2)</f>
        <v>0</v>
      </c>
      <c r="BL107" s="16" t="s">
        <v>116</v>
      </c>
      <c r="BM107" s="207" t="s">
        <v>2250</v>
      </c>
    </row>
    <row r="108" s="2" customFormat="1">
      <c r="A108" s="37"/>
      <c r="B108" s="38"/>
      <c r="C108" s="39"/>
      <c r="D108" s="231" t="s">
        <v>2211</v>
      </c>
      <c r="E108" s="39"/>
      <c r="F108" s="232" t="s">
        <v>2251</v>
      </c>
      <c r="G108" s="39"/>
      <c r="H108" s="39"/>
      <c r="I108" s="233"/>
      <c r="J108" s="39"/>
      <c r="K108" s="39"/>
      <c r="L108" s="43"/>
      <c r="M108" s="234"/>
      <c r="N108" s="235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2211</v>
      </c>
      <c r="AU108" s="16" t="s">
        <v>83</v>
      </c>
    </row>
    <row r="109" s="2" customFormat="1" ht="37.8" customHeight="1">
      <c r="A109" s="37"/>
      <c r="B109" s="38"/>
      <c r="C109" s="209" t="s">
        <v>159</v>
      </c>
      <c r="D109" s="209" t="s">
        <v>1231</v>
      </c>
      <c r="E109" s="210" t="s">
        <v>2252</v>
      </c>
      <c r="F109" s="211" t="s">
        <v>2253</v>
      </c>
      <c r="G109" s="212" t="s">
        <v>627</v>
      </c>
      <c r="H109" s="213">
        <v>1</v>
      </c>
      <c r="I109" s="214"/>
      <c r="J109" s="215">
        <f>ROUND(I109*H109,2)</f>
        <v>0</v>
      </c>
      <c r="K109" s="211" t="s">
        <v>2209</v>
      </c>
      <c r="L109" s="43"/>
      <c r="M109" s="216" t="s">
        <v>21</v>
      </c>
      <c r="N109" s="217" t="s">
        <v>44</v>
      </c>
      <c r="O109" s="83"/>
      <c r="P109" s="205">
        <f>O109*H109</f>
        <v>0</v>
      </c>
      <c r="Q109" s="205">
        <v>6.0000000000000002E-05</v>
      </c>
      <c r="R109" s="205">
        <f>Q109*H109</f>
        <v>6.0000000000000002E-05</v>
      </c>
      <c r="S109" s="205">
        <v>0</v>
      </c>
      <c r="T109" s="20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7" t="s">
        <v>116</v>
      </c>
      <c r="AT109" s="207" t="s">
        <v>1231</v>
      </c>
      <c r="AU109" s="207" t="s">
        <v>83</v>
      </c>
      <c r="AY109" s="16" t="s">
        <v>117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6" t="s">
        <v>81</v>
      </c>
      <c r="BK109" s="208">
        <f>ROUND(I109*H109,2)</f>
        <v>0</v>
      </c>
      <c r="BL109" s="16" t="s">
        <v>116</v>
      </c>
      <c r="BM109" s="207" t="s">
        <v>2254</v>
      </c>
    </row>
    <row r="110" s="2" customFormat="1">
      <c r="A110" s="37"/>
      <c r="B110" s="38"/>
      <c r="C110" s="39"/>
      <c r="D110" s="231" t="s">
        <v>2211</v>
      </c>
      <c r="E110" s="39"/>
      <c r="F110" s="232" t="s">
        <v>2255</v>
      </c>
      <c r="G110" s="39"/>
      <c r="H110" s="39"/>
      <c r="I110" s="233"/>
      <c r="J110" s="39"/>
      <c r="K110" s="39"/>
      <c r="L110" s="43"/>
      <c r="M110" s="234"/>
      <c r="N110" s="235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2211</v>
      </c>
      <c r="AU110" s="16" t="s">
        <v>83</v>
      </c>
    </row>
    <row r="111" s="2" customFormat="1" ht="37.8" customHeight="1">
      <c r="A111" s="37"/>
      <c r="B111" s="38"/>
      <c r="C111" s="209" t="s">
        <v>8</v>
      </c>
      <c r="D111" s="209" t="s">
        <v>1231</v>
      </c>
      <c r="E111" s="210" t="s">
        <v>2256</v>
      </c>
      <c r="F111" s="211" t="s">
        <v>2257</v>
      </c>
      <c r="G111" s="212" t="s">
        <v>627</v>
      </c>
      <c r="H111" s="213">
        <v>1</v>
      </c>
      <c r="I111" s="214"/>
      <c r="J111" s="215">
        <f>ROUND(I111*H111,2)</f>
        <v>0</v>
      </c>
      <c r="K111" s="211" t="s">
        <v>2209</v>
      </c>
      <c r="L111" s="43"/>
      <c r="M111" s="216" t="s">
        <v>21</v>
      </c>
      <c r="N111" s="217" t="s">
        <v>44</v>
      </c>
      <c r="O111" s="83"/>
      <c r="P111" s="205">
        <f>O111*H111</f>
        <v>0</v>
      </c>
      <c r="Q111" s="205">
        <v>0.10007000000000001</v>
      </c>
      <c r="R111" s="205">
        <f>Q111*H111</f>
        <v>0.10007000000000001</v>
      </c>
      <c r="S111" s="205">
        <v>0</v>
      </c>
      <c r="T111" s="20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7" t="s">
        <v>116</v>
      </c>
      <c r="AT111" s="207" t="s">
        <v>1231</v>
      </c>
      <c r="AU111" s="207" t="s">
        <v>83</v>
      </c>
      <c r="AY111" s="16" t="s">
        <v>117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6" t="s">
        <v>81</v>
      </c>
      <c r="BK111" s="208">
        <f>ROUND(I111*H111,2)</f>
        <v>0</v>
      </c>
      <c r="BL111" s="16" t="s">
        <v>116</v>
      </c>
      <c r="BM111" s="207" t="s">
        <v>2258</v>
      </c>
    </row>
    <row r="112" s="2" customFormat="1">
      <c r="A112" s="37"/>
      <c r="B112" s="38"/>
      <c r="C112" s="39"/>
      <c r="D112" s="231" t="s">
        <v>2211</v>
      </c>
      <c r="E112" s="39"/>
      <c r="F112" s="232" t="s">
        <v>2259</v>
      </c>
      <c r="G112" s="39"/>
      <c r="H112" s="39"/>
      <c r="I112" s="233"/>
      <c r="J112" s="39"/>
      <c r="K112" s="39"/>
      <c r="L112" s="43"/>
      <c r="M112" s="234"/>
      <c r="N112" s="235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2211</v>
      </c>
      <c r="AU112" s="16" t="s">
        <v>83</v>
      </c>
    </row>
    <row r="113" s="2" customFormat="1" ht="37.8" customHeight="1">
      <c r="A113" s="37"/>
      <c r="B113" s="38"/>
      <c r="C113" s="209" t="s">
        <v>166</v>
      </c>
      <c r="D113" s="209" t="s">
        <v>1231</v>
      </c>
      <c r="E113" s="210" t="s">
        <v>2260</v>
      </c>
      <c r="F113" s="211" t="s">
        <v>2261</v>
      </c>
      <c r="G113" s="212" t="s">
        <v>627</v>
      </c>
      <c r="H113" s="213">
        <v>1</v>
      </c>
      <c r="I113" s="214"/>
      <c r="J113" s="215">
        <f>ROUND(I113*H113,2)</f>
        <v>0</v>
      </c>
      <c r="K113" s="211" t="s">
        <v>2209</v>
      </c>
      <c r="L113" s="43"/>
      <c r="M113" s="216" t="s">
        <v>21</v>
      </c>
      <c r="N113" s="217" t="s">
        <v>44</v>
      </c>
      <c r="O113" s="83"/>
      <c r="P113" s="205">
        <f>O113*H113</f>
        <v>0</v>
      </c>
      <c r="Q113" s="205">
        <v>0.20015</v>
      </c>
      <c r="R113" s="205">
        <f>Q113*H113</f>
        <v>0.20015</v>
      </c>
      <c r="S113" s="205">
        <v>0</v>
      </c>
      <c r="T113" s="20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7" t="s">
        <v>116</v>
      </c>
      <c r="AT113" s="207" t="s">
        <v>1231</v>
      </c>
      <c r="AU113" s="207" t="s">
        <v>83</v>
      </c>
      <c r="AY113" s="16" t="s">
        <v>117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6" t="s">
        <v>81</v>
      </c>
      <c r="BK113" s="208">
        <f>ROUND(I113*H113,2)</f>
        <v>0</v>
      </c>
      <c r="BL113" s="16" t="s">
        <v>116</v>
      </c>
      <c r="BM113" s="207" t="s">
        <v>2262</v>
      </c>
    </row>
    <row r="114" s="2" customFormat="1">
      <c r="A114" s="37"/>
      <c r="B114" s="38"/>
      <c r="C114" s="39"/>
      <c r="D114" s="231" t="s">
        <v>2211</v>
      </c>
      <c r="E114" s="39"/>
      <c r="F114" s="232" t="s">
        <v>2263</v>
      </c>
      <c r="G114" s="39"/>
      <c r="H114" s="39"/>
      <c r="I114" s="233"/>
      <c r="J114" s="39"/>
      <c r="K114" s="39"/>
      <c r="L114" s="43"/>
      <c r="M114" s="234"/>
      <c r="N114" s="235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2211</v>
      </c>
      <c r="AU114" s="16" t="s">
        <v>83</v>
      </c>
    </row>
    <row r="115" s="2" customFormat="1" ht="33" customHeight="1">
      <c r="A115" s="37"/>
      <c r="B115" s="38"/>
      <c r="C115" s="209" t="s">
        <v>170</v>
      </c>
      <c r="D115" s="209" t="s">
        <v>1231</v>
      </c>
      <c r="E115" s="210" t="s">
        <v>2264</v>
      </c>
      <c r="F115" s="211" t="s">
        <v>2265</v>
      </c>
      <c r="G115" s="212" t="s">
        <v>627</v>
      </c>
      <c r="H115" s="213">
        <v>1</v>
      </c>
      <c r="I115" s="214"/>
      <c r="J115" s="215">
        <f>ROUND(I115*H115,2)</f>
        <v>0</v>
      </c>
      <c r="K115" s="211" t="s">
        <v>2209</v>
      </c>
      <c r="L115" s="43"/>
      <c r="M115" s="216" t="s">
        <v>21</v>
      </c>
      <c r="N115" s="217" t="s">
        <v>44</v>
      </c>
      <c r="O115" s="83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7" t="s">
        <v>116</v>
      </c>
      <c r="AT115" s="207" t="s">
        <v>1231</v>
      </c>
      <c r="AU115" s="207" t="s">
        <v>83</v>
      </c>
      <c r="AY115" s="16" t="s">
        <v>117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6" t="s">
        <v>81</v>
      </c>
      <c r="BK115" s="208">
        <f>ROUND(I115*H115,2)</f>
        <v>0</v>
      </c>
      <c r="BL115" s="16" t="s">
        <v>116</v>
      </c>
      <c r="BM115" s="207" t="s">
        <v>2266</v>
      </c>
    </row>
    <row r="116" s="2" customFormat="1">
      <c r="A116" s="37"/>
      <c r="B116" s="38"/>
      <c r="C116" s="39"/>
      <c r="D116" s="231" t="s">
        <v>2211</v>
      </c>
      <c r="E116" s="39"/>
      <c r="F116" s="232" t="s">
        <v>2267</v>
      </c>
      <c r="G116" s="39"/>
      <c r="H116" s="39"/>
      <c r="I116" s="233"/>
      <c r="J116" s="39"/>
      <c r="K116" s="39"/>
      <c r="L116" s="43"/>
      <c r="M116" s="234"/>
      <c r="N116" s="235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2211</v>
      </c>
      <c r="AU116" s="16" t="s">
        <v>83</v>
      </c>
    </row>
    <row r="117" s="2" customFormat="1" ht="37.8" customHeight="1">
      <c r="A117" s="37"/>
      <c r="B117" s="38"/>
      <c r="C117" s="209" t="s">
        <v>174</v>
      </c>
      <c r="D117" s="209" t="s">
        <v>1231</v>
      </c>
      <c r="E117" s="210" t="s">
        <v>2268</v>
      </c>
      <c r="F117" s="211" t="s">
        <v>2269</v>
      </c>
      <c r="G117" s="212" t="s">
        <v>627</v>
      </c>
      <c r="H117" s="213">
        <v>1</v>
      </c>
      <c r="I117" s="214"/>
      <c r="J117" s="215">
        <f>ROUND(I117*H117,2)</f>
        <v>0</v>
      </c>
      <c r="K117" s="211" t="s">
        <v>2209</v>
      </c>
      <c r="L117" s="43"/>
      <c r="M117" s="216" t="s">
        <v>21</v>
      </c>
      <c r="N117" s="217" t="s">
        <v>44</v>
      </c>
      <c r="O117" s="83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7" t="s">
        <v>116</v>
      </c>
      <c r="AT117" s="207" t="s">
        <v>1231</v>
      </c>
      <c r="AU117" s="207" t="s">
        <v>83</v>
      </c>
      <c r="AY117" s="16" t="s">
        <v>117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6" t="s">
        <v>81</v>
      </c>
      <c r="BK117" s="208">
        <f>ROUND(I117*H117,2)</f>
        <v>0</v>
      </c>
      <c r="BL117" s="16" t="s">
        <v>116</v>
      </c>
      <c r="BM117" s="207" t="s">
        <v>2270</v>
      </c>
    </row>
    <row r="118" s="2" customFormat="1">
      <c r="A118" s="37"/>
      <c r="B118" s="38"/>
      <c r="C118" s="39"/>
      <c r="D118" s="231" t="s">
        <v>2211</v>
      </c>
      <c r="E118" s="39"/>
      <c r="F118" s="232" t="s">
        <v>2271</v>
      </c>
      <c r="G118" s="39"/>
      <c r="H118" s="39"/>
      <c r="I118" s="233"/>
      <c r="J118" s="39"/>
      <c r="K118" s="39"/>
      <c r="L118" s="43"/>
      <c r="M118" s="234"/>
      <c r="N118" s="235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2211</v>
      </c>
      <c r="AU118" s="16" t="s">
        <v>83</v>
      </c>
    </row>
    <row r="119" s="2" customFormat="1" ht="37.8" customHeight="1">
      <c r="A119" s="37"/>
      <c r="B119" s="38"/>
      <c r="C119" s="209" t="s">
        <v>178</v>
      </c>
      <c r="D119" s="209" t="s">
        <v>1231</v>
      </c>
      <c r="E119" s="210" t="s">
        <v>2272</v>
      </c>
      <c r="F119" s="211" t="s">
        <v>2273</v>
      </c>
      <c r="G119" s="212" t="s">
        <v>627</v>
      </c>
      <c r="H119" s="213">
        <v>1</v>
      </c>
      <c r="I119" s="214"/>
      <c r="J119" s="215">
        <f>ROUND(I119*H119,2)</f>
        <v>0</v>
      </c>
      <c r="K119" s="211" t="s">
        <v>2209</v>
      </c>
      <c r="L119" s="43"/>
      <c r="M119" s="216" t="s">
        <v>21</v>
      </c>
      <c r="N119" s="217" t="s">
        <v>44</v>
      </c>
      <c r="O119" s="83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7" t="s">
        <v>116</v>
      </c>
      <c r="AT119" s="207" t="s">
        <v>1231</v>
      </c>
      <c r="AU119" s="207" t="s">
        <v>83</v>
      </c>
      <c r="AY119" s="16" t="s">
        <v>117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6" t="s">
        <v>81</v>
      </c>
      <c r="BK119" s="208">
        <f>ROUND(I119*H119,2)</f>
        <v>0</v>
      </c>
      <c r="BL119" s="16" t="s">
        <v>116</v>
      </c>
      <c r="BM119" s="207" t="s">
        <v>2274</v>
      </c>
    </row>
    <row r="120" s="2" customFormat="1">
      <c r="A120" s="37"/>
      <c r="B120" s="38"/>
      <c r="C120" s="39"/>
      <c r="D120" s="231" t="s">
        <v>2211</v>
      </c>
      <c r="E120" s="39"/>
      <c r="F120" s="232" t="s">
        <v>2275</v>
      </c>
      <c r="G120" s="39"/>
      <c r="H120" s="39"/>
      <c r="I120" s="233"/>
      <c r="J120" s="39"/>
      <c r="K120" s="39"/>
      <c r="L120" s="43"/>
      <c r="M120" s="234"/>
      <c r="N120" s="235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2211</v>
      </c>
      <c r="AU120" s="16" t="s">
        <v>83</v>
      </c>
    </row>
    <row r="121" s="2" customFormat="1" ht="37.8" customHeight="1">
      <c r="A121" s="37"/>
      <c r="B121" s="38"/>
      <c r="C121" s="209" t="s">
        <v>182</v>
      </c>
      <c r="D121" s="209" t="s">
        <v>1231</v>
      </c>
      <c r="E121" s="210" t="s">
        <v>2276</v>
      </c>
      <c r="F121" s="211" t="s">
        <v>2277</v>
      </c>
      <c r="G121" s="212" t="s">
        <v>627</v>
      </c>
      <c r="H121" s="213">
        <v>1</v>
      </c>
      <c r="I121" s="214"/>
      <c r="J121" s="215">
        <f>ROUND(I121*H121,2)</f>
        <v>0</v>
      </c>
      <c r="K121" s="211" t="s">
        <v>2209</v>
      </c>
      <c r="L121" s="43"/>
      <c r="M121" s="216" t="s">
        <v>21</v>
      </c>
      <c r="N121" s="217" t="s">
        <v>44</v>
      </c>
      <c r="O121" s="83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7" t="s">
        <v>116</v>
      </c>
      <c r="AT121" s="207" t="s">
        <v>1231</v>
      </c>
      <c r="AU121" s="207" t="s">
        <v>83</v>
      </c>
      <c r="AY121" s="16" t="s">
        <v>117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6" t="s">
        <v>81</v>
      </c>
      <c r="BK121" s="208">
        <f>ROUND(I121*H121,2)</f>
        <v>0</v>
      </c>
      <c r="BL121" s="16" t="s">
        <v>116</v>
      </c>
      <c r="BM121" s="207" t="s">
        <v>2278</v>
      </c>
    </row>
    <row r="122" s="2" customFormat="1">
      <c r="A122" s="37"/>
      <c r="B122" s="38"/>
      <c r="C122" s="39"/>
      <c r="D122" s="231" t="s">
        <v>2211</v>
      </c>
      <c r="E122" s="39"/>
      <c r="F122" s="232" t="s">
        <v>2279</v>
      </c>
      <c r="G122" s="39"/>
      <c r="H122" s="39"/>
      <c r="I122" s="233"/>
      <c r="J122" s="39"/>
      <c r="K122" s="39"/>
      <c r="L122" s="43"/>
      <c r="M122" s="234"/>
      <c r="N122" s="235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2211</v>
      </c>
      <c r="AU122" s="16" t="s">
        <v>83</v>
      </c>
    </row>
    <row r="123" s="2" customFormat="1" ht="37.8" customHeight="1">
      <c r="A123" s="37"/>
      <c r="B123" s="38"/>
      <c r="C123" s="209" t="s">
        <v>186</v>
      </c>
      <c r="D123" s="209" t="s">
        <v>1231</v>
      </c>
      <c r="E123" s="210" t="s">
        <v>2280</v>
      </c>
      <c r="F123" s="211" t="s">
        <v>2281</v>
      </c>
      <c r="G123" s="212" t="s">
        <v>627</v>
      </c>
      <c r="H123" s="213">
        <v>1</v>
      </c>
      <c r="I123" s="214"/>
      <c r="J123" s="215">
        <f>ROUND(I123*H123,2)</f>
        <v>0</v>
      </c>
      <c r="K123" s="211" t="s">
        <v>2209</v>
      </c>
      <c r="L123" s="43"/>
      <c r="M123" s="216" t="s">
        <v>21</v>
      </c>
      <c r="N123" s="217" t="s">
        <v>44</v>
      </c>
      <c r="O123" s="83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7" t="s">
        <v>116</v>
      </c>
      <c r="AT123" s="207" t="s">
        <v>1231</v>
      </c>
      <c r="AU123" s="207" t="s">
        <v>83</v>
      </c>
      <c r="AY123" s="16" t="s">
        <v>117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6" t="s">
        <v>81</v>
      </c>
      <c r="BK123" s="208">
        <f>ROUND(I123*H123,2)</f>
        <v>0</v>
      </c>
      <c r="BL123" s="16" t="s">
        <v>116</v>
      </c>
      <c r="BM123" s="207" t="s">
        <v>2282</v>
      </c>
    </row>
    <row r="124" s="2" customFormat="1">
      <c r="A124" s="37"/>
      <c r="B124" s="38"/>
      <c r="C124" s="39"/>
      <c r="D124" s="231" t="s">
        <v>2211</v>
      </c>
      <c r="E124" s="39"/>
      <c r="F124" s="232" t="s">
        <v>2283</v>
      </c>
      <c r="G124" s="39"/>
      <c r="H124" s="39"/>
      <c r="I124" s="233"/>
      <c r="J124" s="39"/>
      <c r="K124" s="39"/>
      <c r="L124" s="43"/>
      <c r="M124" s="234"/>
      <c r="N124" s="235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2211</v>
      </c>
      <c r="AU124" s="16" t="s">
        <v>83</v>
      </c>
    </row>
    <row r="125" s="2" customFormat="1" ht="37.8" customHeight="1">
      <c r="A125" s="37"/>
      <c r="B125" s="38"/>
      <c r="C125" s="209" t="s">
        <v>190</v>
      </c>
      <c r="D125" s="209" t="s">
        <v>1231</v>
      </c>
      <c r="E125" s="210" t="s">
        <v>2284</v>
      </c>
      <c r="F125" s="211" t="s">
        <v>2285</v>
      </c>
      <c r="G125" s="212" t="s">
        <v>627</v>
      </c>
      <c r="H125" s="213">
        <v>1</v>
      </c>
      <c r="I125" s="214"/>
      <c r="J125" s="215">
        <f>ROUND(I125*H125,2)</f>
        <v>0</v>
      </c>
      <c r="K125" s="211" t="s">
        <v>2209</v>
      </c>
      <c r="L125" s="43"/>
      <c r="M125" s="216" t="s">
        <v>21</v>
      </c>
      <c r="N125" s="217" t="s">
        <v>44</v>
      </c>
      <c r="O125" s="83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7" t="s">
        <v>116</v>
      </c>
      <c r="AT125" s="207" t="s">
        <v>1231</v>
      </c>
      <c r="AU125" s="207" t="s">
        <v>83</v>
      </c>
      <c r="AY125" s="16" t="s">
        <v>117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6" t="s">
        <v>81</v>
      </c>
      <c r="BK125" s="208">
        <f>ROUND(I125*H125,2)</f>
        <v>0</v>
      </c>
      <c r="BL125" s="16" t="s">
        <v>116</v>
      </c>
      <c r="BM125" s="207" t="s">
        <v>2286</v>
      </c>
    </row>
    <row r="126" s="2" customFormat="1">
      <c r="A126" s="37"/>
      <c r="B126" s="38"/>
      <c r="C126" s="39"/>
      <c r="D126" s="231" t="s">
        <v>2211</v>
      </c>
      <c r="E126" s="39"/>
      <c r="F126" s="232" t="s">
        <v>2287</v>
      </c>
      <c r="G126" s="39"/>
      <c r="H126" s="39"/>
      <c r="I126" s="233"/>
      <c r="J126" s="39"/>
      <c r="K126" s="39"/>
      <c r="L126" s="43"/>
      <c r="M126" s="234"/>
      <c r="N126" s="235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2211</v>
      </c>
      <c r="AU126" s="16" t="s">
        <v>83</v>
      </c>
    </row>
    <row r="127" s="2" customFormat="1" ht="24.15" customHeight="1">
      <c r="A127" s="37"/>
      <c r="B127" s="38"/>
      <c r="C127" s="195" t="s">
        <v>194</v>
      </c>
      <c r="D127" s="195" t="s">
        <v>118</v>
      </c>
      <c r="E127" s="196" t="s">
        <v>2288</v>
      </c>
      <c r="F127" s="197" t="s">
        <v>2289</v>
      </c>
      <c r="G127" s="198" t="s">
        <v>2290</v>
      </c>
      <c r="H127" s="199">
        <v>1</v>
      </c>
      <c r="I127" s="200"/>
      <c r="J127" s="201">
        <f>ROUND(I127*H127,2)</f>
        <v>0</v>
      </c>
      <c r="K127" s="197" t="s">
        <v>2209</v>
      </c>
      <c r="L127" s="202"/>
      <c r="M127" s="203" t="s">
        <v>21</v>
      </c>
      <c r="N127" s="204" t="s">
        <v>44</v>
      </c>
      <c r="O127" s="83"/>
      <c r="P127" s="205">
        <f>O127*H127</f>
        <v>0</v>
      </c>
      <c r="Q127" s="205">
        <v>0.00012999999999999999</v>
      </c>
      <c r="R127" s="205">
        <f>Q127*H127</f>
        <v>0.00012999999999999999</v>
      </c>
      <c r="S127" s="205">
        <v>0</v>
      </c>
      <c r="T127" s="20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7" t="s">
        <v>123</v>
      </c>
      <c r="AT127" s="207" t="s">
        <v>118</v>
      </c>
      <c r="AU127" s="207" t="s">
        <v>83</v>
      </c>
      <c r="AY127" s="16" t="s">
        <v>117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6" t="s">
        <v>81</v>
      </c>
      <c r="BK127" s="208">
        <f>ROUND(I127*H127,2)</f>
        <v>0</v>
      </c>
      <c r="BL127" s="16" t="s">
        <v>123</v>
      </c>
      <c r="BM127" s="207" t="s">
        <v>2291</v>
      </c>
    </row>
    <row r="128" s="2" customFormat="1" ht="24.15" customHeight="1">
      <c r="A128" s="37"/>
      <c r="B128" s="38"/>
      <c r="C128" s="195" t="s">
        <v>7</v>
      </c>
      <c r="D128" s="195" t="s">
        <v>118</v>
      </c>
      <c r="E128" s="196" t="s">
        <v>2292</v>
      </c>
      <c r="F128" s="197" t="s">
        <v>2293</v>
      </c>
      <c r="G128" s="198" t="s">
        <v>2290</v>
      </c>
      <c r="H128" s="199">
        <v>1</v>
      </c>
      <c r="I128" s="200"/>
      <c r="J128" s="201">
        <f>ROUND(I128*H128,2)</f>
        <v>0</v>
      </c>
      <c r="K128" s="197" t="s">
        <v>2209</v>
      </c>
      <c r="L128" s="202"/>
      <c r="M128" s="203" t="s">
        <v>21</v>
      </c>
      <c r="N128" s="204" t="s">
        <v>44</v>
      </c>
      <c r="O128" s="83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123</v>
      </c>
      <c r="AT128" s="207" t="s">
        <v>118</v>
      </c>
      <c r="AU128" s="207" t="s">
        <v>83</v>
      </c>
      <c r="AY128" s="16" t="s">
        <v>117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81</v>
      </c>
      <c r="BK128" s="208">
        <f>ROUND(I128*H128,2)</f>
        <v>0</v>
      </c>
      <c r="BL128" s="16" t="s">
        <v>123</v>
      </c>
      <c r="BM128" s="207" t="s">
        <v>2294</v>
      </c>
    </row>
    <row r="129" s="11" customFormat="1" ht="25.92" customHeight="1">
      <c r="A129" s="11"/>
      <c r="B129" s="181"/>
      <c r="C129" s="182"/>
      <c r="D129" s="183" t="s">
        <v>72</v>
      </c>
      <c r="E129" s="184" t="s">
        <v>2295</v>
      </c>
      <c r="F129" s="184" t="s">
        <v>2296</v>
      </c>
      <c r="G129" s="182"/>
      <c r="H129" s="182"/>
      <c r="I129" s="185"/>
      <c r="J129" s="186">
        <f>BK129</f>
        <v>0</v>
      </c>
      <c r="K129" s="182"/>
      <c r="L129" s="187"/>
      <c r="M129" s="188"/>
      <c r="N129" s="189"/>
      <c r="O129" s="189"/>
      <c r="P129" s="190">
        <f>SUM(P130:P131)</f>
        <v>0</v>
      </c>
      <c r="Q129" s="189"/>
      <c r="R129" s="190">
        <f>SUM(R130:R131)</f>
        <v>0</v>
      </c>
      <c r="S129" s="189"/>
      <c r="T129" s="191">
        <f>SUM(T130:T131)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192" t="s">
        <v>116</v>
      </c>
      <c r="AT129" s="193" t="s">
        <v>72</v>
      </c>
      <c r="AU129" s="193" t="s">
        <v>73</v>
      </c>
      <c r="AY129" s="192" t="s">
        <v>117</v>
      </c>
      <c r="BK129" s="194">
        <f>SUM(BK130:BK131)</f>
        <v>0</v>
      </c>
    </row>
    <row r="130" s="2" customFormat="1" ht="24.15" customHeight="1">
      <c r="A130" s="37"/>
      <c r="B130" s="38"/>
      <c r="C130" s="209" t="s">
        <v>201</v>
      </c>
      <c r="D130" s="209" t="s">
        <v>1231</v>
      </c>
      <c r="E130" s="210" t="s">
        <v>2297</v>
      </c>
      <c r="F130" s="211" t="s">
        <v>2298</v>
      </c>
      <c r="G130" s="212" t="s">
        <v>1720</v>
      </c>
      <c r="H130" s="213">
        <v>40</v>
      </c>
      <c r="I130" s="214"/>
      <c r="J130" s="215">
        <f>ROUND(I130*H130,2)</f>
        <v>0</v>
      </c>
      <c r="K130" s="211" t="s">
        <v>2209</v>
      </c>
      <c r="L130" s="43"/>
      <c r="M130" s="216" t="s">
        <v>21</v>
      </c>
      <c r="N130" s="217" t="s">
        <v>44</v>
      </c>
      <c r="O130" s="83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2168</v>
      </c>
      <c r="AT130" s="207" t="s">
        <v>1231</v>
      </c>
      <c r="AU130" s="207" t="s">
        <v>81</v>
      </c>
      <c r="AY130" s="16" t="s">
        <v>117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6" t="s">
        <v>81</v>
      </c>
      <c r="BK130" s="208">
        <f>ROUND(I130*H130,2)</f>
        <v>0</v>
      </c>
      <c r="BL130" s="16" t="s">
        <v>2168</v>
      </c>
      <c r="BM130" s="207" t="s">
        <v>2299</v>
      </c>
    </row>
    <row r="131" s="2" customFormat="1">
      <c r="A131" s="37"/>
      <c r="B131" s="38"/>
      <c r="C131" s="39"/>
      <c r="D131" s="231" t="s">
        <v>2211</v>
      </c>
      <c r="E131" s="39"/>
      <c r="F131" s="232" t="s">
        <v>2300</v>
      </c>
      <c r="G131" s="39"/>
      <c r="H131" s="39"/>
      <c r="I131" s="233"/>
      <c r="J131" s="39"/>
      <c r="K131" s="39"/>
      <c r="L131" s="43"/>
      <c r="M131" s="236"/>
      <c r="N131" s="237"/>
      <c r="O131" s="220"/>
      <c r="P131" s="220"/>
      <c r="Q131" s="220"/>
      <c r="R131" s="220"/>
      <c r="S131" s="220"/>
      <c r="T131" s="23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2211</v>
      </c>
      <c r="AU131" s="16" t="s">
        <v>81</v>
      </c>
    </row>
    <row r="132" s="2" customFormat="1" ht="6.96" customHeight="1">
      <c r="A132" s="37"/>
      <c r="B132" s="58"/>
      <c r="C132" s="59"/>
      <c r="D132" s="59"/>
      <c r="E132" s="59"/>
      <c r="F132" s="59"/>
      <c r="G132" s="59"/>
      <c r="H132" s="59"/>
      <c r="I132" s="59"/>
      <c r="J132" s="59"/>
      <c r="K132" s="59"/>
      <c r="L132" s="43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Exf7aEuNeiDk8y7Skt9B3ffIGcd+qsAuCLq9smXOC1Wado6AkLKi6mlDCmLn9Kndio+lP952ueVGK0vN2LVErQ==" hashValue="Y0iRO+g462qjSvTY94+FDdgWd9MjjQQ6Rp2+yn5V656RE3aGqVLkGObPARIqgRUX23L8AU75NWBVvOSZNVGuAA==" algorithmName="SHA-512" password="CC35"/>
  <autoFilter ref="C85:K13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275123901"/>
    <hyperlink ref="F93" r:id="rId2" display="https://podminky.urs.cz/item/CS_URS_2024_01/965011111"/>
    <hyperlink ref="F102" r:id="rId3" display="https://podminky.urs.cz/item/CS_URS_2024_01/460581121"/>
    <hyperlink ref="F104" r:id="rId4" display="https://podminky.urs.cz/item/CS_URS_2024_01/460581122"/>
    <hyperlink ref="F106" r:id="rId5" display="https://podminky.urs.cz/item/CS_URS_2024_01/460631125"/>
    <hyperlink ref="F108" r:id="rId6" display="https://podminky.urs.cz/item/CS_URS_2024_01/460631126"/>
    <hyperlink ref="F110" r:id="rId7" display="https://podminky.urs.cz/item/CS_URS_2024_01/460631127"/>
    <hyperlink ref="F112" r:id="rId8" display="https://podminky.urs.cz/item/CS_URS_2024_01/460661511"/>
    <hyperlink ref="F114" r:id="rId9" display="https://podminky.urs.cz/item/CS_URS_2024_01/460661512"/>
    <hyperlink ref="F116" r:id="rId10" display="https://podminky.urs.cz/item/CS_URS_2024_01/460791211"/>
    <hyperlink ref="F118" r:id="rId11" display="https://podminky.urs.cz/item/CS_URS_2024_01/460791212"/>
    <hyperlink ref="F120" r:id="rId12" display="https://podminky.urs.cz/item/CS_URS_2024_01/460791213"/>
    <hyperlink ref="F122" r:id="rId13" display="https://podminky.urs.cz/item/CS_URS_2024_01/460791214"/>
    <hyperlink ref="F124" r:id="rId14" display="https://podminky.urs.cz/item/CS_URS_2024_01/460791215"/>
    <hyperlink ref="F126" r:id="rId15" display="https://podminky.urs.cz/item/CS_URS_2024_01/460791216"/>
    <hyperlink ref="F131" r:id="rId16" display="https://podminky.urs.cz/item/CS_URS_2024_01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Údržba, opravy a odstraňování závad u SSZT OŘ OVA 2024 - Opravy komponentů sdělovacích zařízení OŘ Ostrava - oblast OVA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2301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95</v>
      </c>
      <c r="G12" s="37"/>
      <c r="H12" s="37"/>
      <c r="I12" s="131" t="s">
        <v>24</v>
      </c>
      <c r="J12" s="136" t="str">
        <f>'Rekapitulace zakázky'!AN8</f>
        <v>19. 1. 2024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ROUND((SUM(BE80:BE85)),  2)</f>
        <v>0</v>
      </c>
      <c r="G33" s="37"/>
      <c r="H33" s="37"/>
      <c r="I33" s="147">
        <v>0.20999999999999999</v>
      </c>
      <c r="J33" s="146">
        <f>ROUND(((SUM(BE80:BE85))*I33),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ROUND((SUM(BF80:BF85)),  2)</f>
        <v>0</v>
      </c>
      <c r="G34" s="37"/>
      <c r="H34" s="37"/>
      <c r="I34" s="147">
        <v>0.12</v>
      </c>
      <c r="J34" s="146">
        <f>ROUND(((SUM(BF80:BF85))*I34),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ROUND((SUM(BG80:BG85)),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ROUND((SUM(BH80:BH85)),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ROUND((SUM(BI80:BI85)),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Údržba, opravy a odstraňování závad u SSZT OŘ OVA 2024 - Opravy komponentů sdělovacích zařízení OŘ Ostrava - oblast OVA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03 - VRN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Ostrava-oblast Ostrava</v>
      </c>
      <c r="G52" s="39"/>
      <c r="H52" s="39"/>
      <c r="I52" s="31" t="s">
        <v>24</v>
      </c>
      <c r="J52" s="71" t="str">
        <f>IF(J12="","",J12)</f>
        <v>19. 1. 2024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 xml:space="preserve"> 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Jana Kotasková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2302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101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Údržba, opravy a odstraňování závad u SSZT OŘ OVA 2024 - Opravy komponentů sdělovacích zařízení OŘ Ostrava - oblast OVA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93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03 - VRN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>Oblastní ředitelství Ostrava-oblast Ostrava</v>
      </c>
      <c r="G74" s="39"/>
      <c r="H74" s="39"/>
      <c r="I74" s="31" t="s">
        <v>24</v>
      </c>
      <c r="J74" s="71" t="str">
        <f>IF(J12="","",J12)</f>
        <v>19. 1. 2024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 xml:space="preserve"> Správa železnic, státní organizace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Jana Kotasková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102</v>
      </c>
      <c r="D79" s="173" t="s">
        <v>58</v>
      </c>
      <c r="E79" s="173" t="s">
        <v>54</v>
      </c>
      <c r="F79" s="173" t="s">
        <v>55</v>
      </c>
      <c r="G79" s="173" t="s">
        <v>103</v>
      </c>
      <c r="H79" s="173" t="s">
        <v>104</v>
      </c>
      <c r="I79" s="173" t="s">
        <v>105</v>
      </c>
      <c r="J79" s="173" t="s">
        <v>98</v>
      </c>
      <c r="K79" s="174" t="s">
        <v>106</v>
      </c>
      <c r="L79" s="175"/>
      <c r="M79" s="91" t="s">
        <v>21</v>
      </c>
      <c r="N79" s="92" t="s">
        <v>43</v>
      </c>
      <c r="O79" s="92" t="s">
        <v>107</v>
      </c>
      <c r="P79" s="92" t="s">
        <v>108</v>
      </c>
      <c r="Q79" s="92" t="s">
        <v>109</v>
      </c>
      <c r="R79" s="92" t="s">
        <v>110</v>
      </c>
      <c r="S79" s="92" t="s">
        <v>111</v>
      </c>
      <c r="T79" s="93" t="s">
        <v>112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113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99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89</v>
      </c>
      <c r="F81" s="184" t="s">
        <v>2303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SUM(P82:P85)</f>
        <v>0</v>
      </c>
      <c r="Q81" s="189"/>
      <c r="R81" s="190">
        <f>SUM(R82:R85)</f>
        <v>0</v>
      </c>
      <c r="S81" s="189"/>
      <c r="T81" s="191">
        <f>SUM(T82:T85)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135</v>
      </c>
      <c r="AT81" s="193" t="s">
        <v>72</v>
      </c>
      <c r="AU81" s="193" t="s">
        <v>73</v>
      </c>
      <c r="AY81" s="192" t="s">
        <v>117</v>
      </c>
      <c r="BK81" s="194">
        <f>SUM(BK82:BK85)</f>
        <v>0</v>
      </c>
    </row>
    <row r="82" s="2" customFormat="1" ht="78" customHeight="1">
      <c r="A82" s="37"/>
      <c r="B82" s="38"/>
      <c r="C82" s="209" t="s">
        <v>81</v>
      </c>
      <c r="D82" s="209" t="s">
        <v>1231</v>
      </c>
      <c r="E82" s="210" t="s">
        <v>2304</v>
      </c>
      <c r="F82" s="211" t="s">
        <v>2305</v>
      </c>
      <c r="G82" s="212" t="s">
        <v>2306</v>
      </c>
      <c r="H82" s="239"/>
      <c r="I82" s="214"/>
      <c r="J82" s="215">
        <f>ROUND(I82*H82,2)</f>
        <v>0</v>
      </c>
      <c r="K82" s="211" t="s">
        <v>122</v>
      </c>
      <c r="L82" s="43"/>
      <c r="M82" s="216" t="s">
        <v>21</v>
      </c>
      <c r="N82" s="217" t="s">
        <v>44</v>
      </c>
      <c r="O82" s="83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7" t="s">
        <v>2307</v>
      </c>
      <c r="AT82" s="207" t="s">
        <v>1231</v>
      </c>
      <c r="AU82" s="207" t="s">
        <v>81</v>
      </c>
      <c r="AY82" s="16" t="s">
        <v>117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81</v>
      </c>
      <c r="BK82" s="208">
        <f>ROUND(I82*H82,2)</f>
        <v>0</v>
      </c>
      <c r="BL82" s="16" t="s">
        <v>2307</v>
      </c>
      <c r="BM82" s="207" t="s">
        <v>2308</v>
      </c>
    </row>
    <row r="83" s="2" customFormat="1" ht="78" customHeight="1">
      <c r="A83" s="37"/>
      <c r="B83" s="38"/>
      <c r="C83" s="209" t="s">
        <v>83</v>
      </c>
      <c r="D83" s="209" t="s">
        <v>1231</v>
      </c>
      <c r="E83" s="210" t="s">
        <v>2309</v>
      </c>
      <c r="F83" s="211" t="s">
        <v>2310</v>
      </c>
      <c r="G83" s="212" t="s">
        <v>2306</v>
      </c>
      <c r="H83" s="239"/>
      <c r="I83" s="214"/>
      <c r="J83" s="215">
        <f>ROUND(I83*H83,2)</f>
        <v>0</v>
      </c>
      <c r="K83" s="211" t="s">
        <v>122</v>
      </c>
      <c r="L83" s="43"/>
      <c r="M83" s="216" t="s">
        <v>21</v>
      </c>
      <c r="N83" s="217" t="s">
        <v>44</v>
      </c>
      <c r="O83" s="83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7" t="s">
        <v>2307</v>
      </c>
      <c r="AT83" s="207" t="s">
        <v>1231</v>
      </c>
      <c r="AU83" s="207" t="s">
        <v>81</v>
      </c>
      <c r="AY83" s="16" t="s">
        <v>117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6" t="s">
        <v>81</v>
      </c>
      <c r="BK83" s="208">
        <f>ROUND(I83*H83,2)</f>
        <v>0</v>
      </c>
      <c r="BL83" s="16" t="s">
        <v>2307</v>
      </c>
      <c r="BM83" s="207" t="s">
        <v>2311</v>
      </c>
    </row>
    <row r="84" s="2" customFormat="1" ht="90" customHeight="1">
      <c r="A84" s="37"/>
      <c r="B84" s="38"/>
      <c r="C84" s="209" t="s">
        <v>128</v>
      </c>
      <c r="D84" s="209" t="s">
        <v>1231</v>
      </c>
      <c r="E84" s="210" t="s">
        <v>2312</v>
      </c>
      <c r="F84" s="211" t="s">
        <v>2313</v>
      </c>
      <c r="G84" s="212" t="s">
        <v>2306</v>
      </c>
      <c r="H84" s="239"/>
      <c r="I84" s="214"/>
      <c r="J84" s="215">
        <f>ROUND(I84*H84,2)</f>
        <v>0</v>
      </c>
      <c r="K84" s="211" t="s">
        <v>122</v>
      </c>
      <c r="L84" s="43"/>
      <c r="M84" s="216" t="s">
        <v>21</v>
      </c>
      <c r="N84" s="217" t="s">
        <v>44</v>
      </c>
      <c r="O84" s="83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7" t="s">
        <v>2307</v>
      </c>
      <c r="AT84" s="207" t="s">
        <v>1231</v>
      </c>
      <c r="AU84" s="207" t="s">
        <v>81</v>
      </c>
      <c r="AY84" s="16" t="s">
        <v>117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6" t="s">
        <v>81</v>
      </c>
      <c r="BK84" s="208">
        <f>ROUND(I84*H84,2)</f>
        <v>0</v>
      </c>
      <c r="BL84" s="16" t="s">
        <v>2307</v>
      </c>
      <c r="BM84" s="207" t="s">
        <v>2314</v>
      </c>
    </row>
    <row r="85" s="2" customFormat="1" ht="16.5" customHeight="1">
      <c r="A85" s="37"/>
      <c r="B85" s="38"/>
      <c r="C85" s="209" t="s">
        <v>116</v>
      </c>
      <c r="D85" s="209" t="s">
        <v>1231</v>
      </c>
      <c r="E85" s="210" t="s">
        <v>2315</v>
      </c>
      <c r="F85" s="211" t="s">
        <v>2316</v>
      </c>
      <c r="G85" s="212" t="s">
        <v>2317</v>
      </c>
      <c r="H85" s="213">
        <v>1500</v>
      </c>
      <c r="I85" s="214"/>
      <c r="J85" s="215">
        <f>ROUND(I85*H85,2)</f>
        <v>0</v>
      </c>
      <c r="K85" s="211" t="s">
        <v>122</v>
      </c>
      <c r="L85" s="43"/>
      <c r="M85" s="218" t="s">
        <v>21</v>
      </c>
      <c r="N85" s="219" t="s">
        <v>44</v>
      </c>
      <c r="O85" s="220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7" t="s">
        <v>2307</v>
      </c>
      <c r="AT85" s="207" t="s">
        <v>1231</v>
      </c>
      <c r="AU85" s="207" t="s">
        <v>81</v>
      </c>
      <c r="AY85" s="16" t="s">
        <v>117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6" t="s">
        <v>81</v>
      </c>
      <c r="BK85" s="208">
        <f>ROUND(I85*H85,2)</f>
        <v>0</v>
      </c>
      <c r="BL85" s="16" t="s">
        <v>2307</v>
      </c>
      <c r="BM85" s="207" t="s">
        <v>2318</v>
      </c>
    </row>
    <row r="86" s="2" customFormat="1" ht="6.96" customHeight="1">
      <c r="A86" s="37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43"/>
      <c r="M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</sheetData>
  <sheetProtection sheet="1" autoFilter="0" formatColumns="0" formatRows="0" objects="1" scenarios="1" spinCount="100000" saltValue="Yz2ic6v9KRgNcsxT2idhAvrRQTUdmqqd4JO1oq57OLW1wjzYyQpbf/tldKCNHWEwil4OD4qocueBAp8OFS5JHA==" hashValue="IvkTR8t+0NfrLY8zk9xVisbE/PUdtaD4kEWacy4j/WBykGizAuFZMjhmDwmbEm+9X4tJ73ScyMiDNzsOUZr+tQ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40" customWidth="1"/>
    <col min="2" max="2" width="1.667969" style="240" customWidth="1"/>
    <col min="3" max="4" width="5" style="240" customWidth="1"/>
    <col min="5" max="5" width="11.66016" style="240" customWidth="1"/>
    <col min="6" max="6" width="9.160156" style="240" customWidth="1"/>
    <col min="7" max="7" width="5" style="240" customWidth="1"/>
    <col min="8" max="8" width="77.83203" style="240" customWidth="1"/>
    <col min="9" max="10" width="20" style="240" customWidth="1"/>
    <col min="11" max="11" width="1.667969" style="240" customWidth="1"/>
  </cols>
  <sheetData>
    <row r="1" s="1" customFormat="1" ht="37.5" customHeight="1"/>
    <row r="2" s="1" customFormat="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="13" customFormat="1" ht="45" customHeight="1">
      <c r="B3" s="244"/>
      <c r="C3" s="245" t="s">
        <v>2319</v>
      </c>
      <c r="D3" s="245"/>
      <c r="E3" s="245"/>
      <c r="F3" s="245"/>
      <c r="G3" s="245"/>
      <c r="H3" s="245"/>
      <c r="I3" s="245"/>
      <c r="J3" s="245"/>
      <c r="K3" s="246"/>
    </row>
    <row r="4" s="1" customFormat="1" ht="25.5" customHeight="1">
      <c r="B4" s="247"/>
      <c r="C4" s="248" t="s">
        <v>2320</v>
      </c>
      <c r="D4" s="248"/>
      <c r="E4" s="248"/>
      <c r="F4" s="248"/>
      <c r="G4" s="248"/>
      <c r="H4" s="248"/>
      <c r="I4" s="248"/>
      <c r="J4" s="248"/>
      <c r="K4" s="249"/>
    </row>
    <row r="5" s="1" customFormat="1" ht="5.25" customHeight="1">
      <c r="B5" s="247"/>
      <c r="C5" s="250"/>
      <c r="D5" s="250"/>
      <c r="E5" s="250"/>
      <c r="F5" s="250"/>
      <c r="G5" s="250"/>
      <c r="H5" s="250"/>
      <c r="I5" s="250"/>
      <c r="J5" s="250"/>
      <c r="K5" s="249"/>
    </row>
    <row r="6" s="1" customFormat="1" ht="15" customHeight="1">
      <c r="B6" s="247"/>
      <c r="C6" s="251" t="s">
        <v>2321</v>
      </c>
      <c r="D6" s="251"/>
      <c r="E6" s="251"/>
      <c r="F6" s="251"/>
      <c r="G6" s="251"/>
      <c r="H6" s="251"/>
      <c r="I6" s="251"/>
      <c r="J6" s="251"/>
      <c r="K6" s="249"/>
    </row>
    <row r="7" s="1" customFormat="1" ht="15" customHeight="1">
      <c r="B7" s="252"/>
      <c r="C7" s="251" t="s">
        <v>2322</v>
      </c>
      <c r="D7" s="251"/>
      <c r="E7" s="251"/>
      <c r="F7" s="251"/>
      <c r="G7" s="251"/>
      <c r="H7" s="251"/>
      <c r="I7" s="251"/>
      <c r="J7" s="251"/>
      <c r="K7" s="249"/>
    </row>
    <row r="8" s="1" customFormat="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="1" customFormat="1" ht="15" customHeight="1">
      <c r="B9" s="252"/>
      <c r="C9" s="251" t="s">
        <v>2323</v>
      </c>
      <c r="D9" s="251"/>
      <c r="E9" s="251"/>
      <c r="F9" s="251"/>
      <c r="G9" s="251"/>
      <c r="H9" s="251"/>
      <c r="I9" s="251"/>
      <c r="J9" s="251"/>
      <c r="K9" s="249"/>
    </row>
    <row r="10" s="1" customFormat="1" ht="15" customHeight="1">
      <c r="B10" s="252"/>
      <c r="C10" s="251"/>
      <c r="D10" s="251" t="s">
        <v>2324</v>
      </c>
      <c r="E10" s="251"/>
      <c r="F10" s="251"/>
      <c r="G10" s="251"/>
      <c r="H10" s="251"/>
      <c r="I10" s="251"/>
      <c r="J10" s="251"/>
      <c r="K10" s="249"/>
    </row>
    <row r="11" s="1" customFormat="1" ht="15" customHeight="1">
      <c r="B11" s="252"/>
      <c r="C11" s="253"/>
      <c r="D11" s="251" t="s">
        <v>2325</v>
      </c>
      <c r="E11" s="251"/>
      <c r="F11" s="251"/>
      <c r="G11" s="251"/>
      <c r="H11" s="251"/>
      <c r="I11" s="251"/>
      <c r="J11" s="251"/>
      <c r="K11" s="249"/>
    </row>
    <row r="12" s="1" customFormat="1" ht="15" customHeight="1">
      <c r="B12" s="252"/>
      <c r="C12" s="253"/>
      <c r="D12" s="251"/>
      <c r="E12" s="251"/>
      <c r="F12" s="251"/>
      <c r="G12" s="251"/>
      <c r="H12" s="251"/>
      <c r="I12" s="251"/>
      <c r="J12" s="251"/>
      <c r="K12" s="249"/>
    </row>
    <row r="13" s="1" customFormat="1" ht="15" customHeight="1">
      <c r="B13" s="252"/>
      <c r="C13" s="253"/>
      <c r="D13" s="254" t="s">
        <v>2326</v>
      </c>
      <c r="E13" s="251"/>
      <c r="F13" s="251"/>
      <c r="G13" s="251"/>
      <c r="H13" s="251"/>
      <c r="I13" s="251"/>
      <c r="J13" s="251"/>
      <c r="K13" s="249"/>
    </row>
    <row r="14" s="1" customFormat="1" ht="12.75" customHeight="1">
      <c r="B14" s="252"/>
      <c r="C14" s="253"/>
      <c r="D14" s="253"/>
      <c r="E14" s="253"/>
      <c r="F14" s="253"/>
      <c r="G14" s="253"/>
      <c r="H14" s="253"/>
      <c r="I14" s="253"/>
      <c r="J14" s="253"/>
      <c r="K14" s="249"/>
    </row>
    <row r="15" s="1" customFormat="1" ht="15" customHeight="1">
      <c r="B15" s="252"/>
      <c r="C15" s="253"/>
      <c r="D15" s="251" t="s">
        <v>2327</v>
      </c>
      <c r="E15" s="251"/>
      <c r="F15" s="251"/>
      <c r="G15" s="251"/>
      <c r="H15" s="251"/>
      <c r="I15" s="251"/>
      <c r="J15" s="251"/>
      <c r="K15" s="249"/>
    </row>
    <row r="16" s="1" customFormat="1" ht="15" customHeight="1">
      <c r="B16" s="252"/>
      <c r="C16" s="253"/>
      <c r="D16" s="251" t="s">
        <v>2328</v>
      </c>
      <c r="E16" s="251"/>
      <c r="F16" s="251"/>
      <c r="G16" s="251"/>
      <c r="H16" s="251"/>
      <c r="I16" s="251"/>
      <c r="J16" s="251"/>
      <c r="K16" s="249"/>
    </row>
    <row r="17" s="1" customFormat="1" ht="15" customHeight="1">
      <c r="B17" s="252"/>
      <c r="C17" s="253"/>
      <c r="D17" s="251" t="s">
        <v>2329</v>
      </c>
      <c r="E17" s="251"/>
      <c r="F17" s="251"/>
      <c r="G17" s="251"/>
      <c r="H17" s="251"/>
      <c r="I17" s="251"/>
      <c r="J17" s="251"/>
      <c r="K17" s="249"/>
    </row>
    <row r="18" s="1" customFormat="1" ht="15" customHeight="1">
      <c r="B18" s="252"/>
      <c r="C18" s="253"/>
      <c r="D18" s="253"/>
      <c r="E18" s="255" t="s">
        <v>86</v>
      </c>
      <c r="F18" s="251" t="s">
        <v>2330</v>
      </c>
      <c r="G18" s="251"/>
      <c r="H18" s="251"/>
      <c r="I18" s="251"/>
      <c r="J18" s="251"/>
      <c r="K18" s="249"/>
    </row>
    <row r="19" s="1" customFormat="1" ht="15" customHeight="1">
      <c r="B19" s="252"/>
      <c r="C19" s="253"/>
      <c r="D19" s="253"/>
      <c r="E19" s="255" t="s">
        <v>2331</v>
      </c>
      <c r="F19" s="251" t="s">
        <v>2332</v>
      </c>
      <c r="G19" s="251"/>
      <c r="H19" s="251"/>
      <c r="I19" s="251"/>
      <c r="J19" s="251"/>
      <c r="K19" s="249"/>
    </row>
    <row r="20" s="1" customFormat="1" ht="15" customHeight="1">
      <c r="B20" s="252"/>
      <c r="C20" s="253"/>
      <c r="D20" s="253"/>
      <c r="E20" s="255" t="s">
        <v>80</v>
      </c>
      <c r="F20" s="251" t="s">
        <v>2333</v>
      </c>
      <c r="G20" s="251"/>
      <c r="H20" s="251"/>
      <c r="I20" s="251"/>
      <c r="J20" s="251"/>
      <c r="K20" s="249"/>
    </row>
    <row r="21" s="1" customFormat="1" ht="15" customHeight="1">
      <c r="B21" s="252"/>
      <c r="C21" s="253"/>
      <c r="D21" s="253"/>
      <c r="E21" s="255" t="s">
        <v>90</v>
      </c>
      <c r="F21" s="251" t="s">
        <v>2334</v>
      </c>
      <c r="G21" s="251"/>
      <c r="H21" s="251"/>
      <c r="I21" s="251"/>
      <c r="J21" s="251"/>
      <c r="K21" s="249"/>
    </row>
    <row r="22" s="1" customFormat="1" ht="15" customHeight="1">
      <c r="B22" s="252"/>
      <c r="C22" s="253"/>
      <c r="D22" s="253"/>
      <c r="E22" s="255" t="s">
        <v>114</v>
      </c>
      <c r="F22" s="251" t="s">
        <v>115</v>
      </c>
      <c r="G22" s="251"/>
      <c r="H22" s="251"/>
      <c r="I22" s="251"/>
      <c r="J22" s="251"/>
      <c r="K22" s="249"/>
    </row>
    <row r="23" s="1" customFormat="1" ht="15" customHeight="1">
      <c r="B23" s="252"/>
      <c r="C23" s="253"/>
      <c r="D23" s="253"/>
      <c r="E23" s="255" t="s">
        <v>2335</v>
      </c>
      <c r="F23" s="251" t="s">
        <v>2336</v>
      </c>
      <c r="G23" s="251"/>
      <c r="H23" s="251"/>
      <c r="I23" s="251"/>
      <c r="J23" s="251"/>
      <c r="K23" s="249"/>
    </row>
    <row r="24" s="1" customFormat="1" ht="12.75" customHeight="1">
      <c r="B24" s="252"/>
      <c r="C24" s="253"/>
      <c r="D24" s="253"/>
      <c r="E24" s="253"/>
      <c r="F24" s="253"/>
      <c r="G24" s="253"/>
      <c r="H24" s="253"/>
      <c r="I24" s="253"/>
      <c r="J24" s="253"/>
      <c r="K24" s="249"/>
    </row>
    <row r="25" s="1" customFormat="1" ht="15" customHeight="1">
      <c r="B25" s="252"/>
      <c r="C25" s="251" t="s">
        <v>2337</v>
      </c>
      <c r="D25" s="251"/>
      <c r="E25" s="251"/>
      <c r="F25" s="251"/>
      <c r="G25" s="251"/>
      <c r="H25" s="251"/>
      <c r="I25" s="251"/>
      <c r="J25" s="251"/>
      <c r="K25" s="249"/>
    </row>
    <row r="26" s="1" customFormat="1" ht="15" customHeight="1">
      <c r="B26" s="252"/>
      <c r="C26" s="251" t="s">
        <v>2338</v>
      </c>
      <c r="D26" s="251"/>
      <c r="E26" s="251"/>
      <c r="F26" s="251"/>
      <c r="G26" s="251"/>
      <c r="H26" s="251"/>
      <c r="I26" s="251"/>
      <c r="J26" s="251"/>
      <c r="K26" s="249"/>
    </row>
    <row r="27" s="1" customFormat="1" ht="15" customHeight="1">
      <c r="B27" s="252"/>
      <c r="C27" s="251"/>
      <c r="D27" s="251" t="s">
        <v>2339</v>
      </c>
      <c r="E27" s="251"/>
      <c r="F27" s="251"/>
      <c r="G27" s="251"/>
      <c r="H27" s="251"/>
      <c r="I27" s="251"/>
      <c r="J27" s="251"/>
      <c r="K27" s="249"/>
    </row>
    <row r="28" s="1" customFormat="1" ht="15" customHeight="1">
      <c r="B28" s="252"/>
      <c r="C28" s="253"/>
      <c r="D28" s="251" t="s">
        <v>2340</v>
      </c>
      <c r="E28" s="251"/>
      <c r="F28" s="251"/>
      <c r="G28" s="251"/>
      <c r="H28" s="251"/>
      <c r="I28" s="251"/>
      <c r="J28" s="251"/>
      <c r="K28" s="249"/>
    </row>
    <row r="29" s="1" customFormat="1" ht="12.75" customHeight="1">
      <c r="B29" s="252"/>
      <c r="C29" s="253"/>
      <c r="D29" s="253"/>
      <c r="E29" s="253"/>
      <c r="F29" s="253"/>
      <c r="G29" s="253"/>
      <c r="H29" s="253"/>
      <c r="I29" s="253"/>
      <c r="J29" s="253"/>
      <c r="K29" s="249"/>
    </row>
    <row r="30" s="1" customFormat="1" ht="15" customHeight="1">
      <c r="B30" s="252"/>
      <c r="C30" s="253"/>
      <c r="D30" s="251" t="s">
        <v>2341</v>
      </c>
      <c r="E30" s="251"/>
      <c r="F30" s="251"/>
      <c r="G30" s="251"/>
      <c r="H30" s="251"/>
      <c r="I30" s="251"/>
      <c r="J30" s="251"/>
      <c r="K30" s="249"/>
    </row>
    <row r="31" s="1" customFormat="1" ht="15" customHeight="1">
      <c r="B31" s="252"/>
      <c r="C31" s="253"/>
      <c r="D31" s="251" t="s">
        <v>2342</v>
      </c>
      <c r="E31" s="251"/>
      <c r="F31" s="251"/>
      <c r="G31" s="251"/>
      <c r="H31" s="251"/>
      <c r="I31" s="251"/>
      <c r="J31" s="251"/>
      <c r="K31" s="249"/>
    </row>
    <row r="32" s="1" customFormat="1" ht="12.75" customHeight="1">
      <c r="B32" s="252"/>
      <c r="C32" s="253"/>
      <c r="D32" s="253"/>
      <c r="E32" s="253"/>
      <c r="F32" s="253"/>
      <c r="G32" s="253"/>
      <c r="H32" s="253"/>
      <c r="I32" s="253"/>
      <c r="J32" s="253"/>
      <c r="K32" s="249"/>
    </row>
    <row r="33" s="1" customFormat="1" ht="15" customHeight="1">
      <c r="B33" s="252"/>
      <c r="C33" s="253"/>
      <c r="D33" s="251" t="s">
        <v>2343</v>
      </c>
      <c r="E33" s="251"/>
      <c r="F33" s="251"/>
      <c r="G33" s="251"/>
      <c r="H33" s="251"/>
      <c r="I33" s="251"/>
      <c r="J33" s="251"/>
      <c r="K33" s="249"/>
    </row>
    <row r="34" s="1" customFormat="1" ht="15" customHeight="1">
      <c r="B34" s="252"/>
      <c r="C34" s="253"/>
      <c r="D34" s="251" t="s">
        <v>2344</v>
      </c>
      <c r="E34" s="251"/>
      <c r="F34" s="251"/>
      <c r="G34" s="251"/>
      <c r="H34" s="251"/>
      <c r="I34" s="251"/>
      <c r="J34" s="251"/>
      <c r="K34" s="249"/>
    </row>
    <row r="35" s="1" customFormat="1" ht="15" customHeight="1">
      <c r="B35" s="252"/>
      <c r="C35" s="253"/>
      <c r="D35" s="251" t="s">
        <v>2345</v>
      </c>
      <c r="E35" s="251"/>
      <c r="F35" s="251"/>
      <c r="G35" s="251"/>
      <c r="H35" s="251"/>
      <c r="I35" s="251"/>
      <c r="J35" s="251"/>
      <c r="K35" s="249"/>
    </row>
    <row r="36" s="1" customFormat="1" ht="15" customHeight="1">
      <c r="B36" s="252"/>
      <c r="C36" s="253"/>
      <c r="D36" s="251"/>
      <c r="E36" s="254" t="s">
        <v>102</v>
      </c>
      <c r="F36" s="251"/>
      <c r="G36" s="251" t="s">
        <v>2346</v>
      </c>
      <c r="H36" s="251"/>
      <c r="I36" s="251"/>
      <c r="J36" s="251"/>
      <c r="K36" s="249"/>
    </row>
    <row r="37" s="1" customFormat="1" ht="30.75" customHeight="1">
      <c r="B37" s="252"/>
      <c r="C37" s="253"/>
      <c r="D37" s="251"/>
      <c r="E37" s="254" t="s">
        <v>2347</v>
      </c>
      <c r="F37" s="251"/>
      <c r="G37" s="251" t="s">
        <v>2348</v>
      </c>
      <c r="H37" s="251"/>
      <c r="I37" s="251"/>
      <c r="J37" s="251"/>
      <c r="K37" s="249"/>
    </row>
    <row r="38" s="1" customFormat="1" ht="15" customHeight="1">
      <c r="B38" s="252"/>
      <c r="C38" s="253"/>
      <c r="D38" s="251"/>
      <c r="E38" s="254" t="s">
        <v>54</v>
      </c>
      <c r="F38" s="251"/>
      <c r="G38" s="251" t="s">
        <v>2349</v>
      </c>
      <c r="H38" s="251"/>
      <c r="I38" s="251"/>
      <c r="J38" s="251"/>
      <c r="K38" s="249"/>
    </row>
    <row r="39" s="1" customFormat="1" ht="15" customHeight="1">
      <c r="B39" s="252"/>
      <c r="C39" s="253"/>
      <c r="D39" s="251"/>
      <c r="E39" s="254" t="s">
        <v>55</v>
      </c>
      <c r="F39" s="251"/>
      <c r="G39" s="251" t="s">
        <v>2350</v>
      </c>
      <c r="H39" s="251"/>
      <c r="I39" s="251"/>
      <c r="J39" s="251"/>
      <c r="K39" s="249"/>
    </row>
    <row r="40" s="1" customFormat="1" ht="15" customHeight="1">
      <c r="B40" s="252"/>
      <c r="C40" s="253"/>
      <c r="D40" s="251"/>
      <c r="E40" s="254" t="s">
        <v>103</v>
      </c>
      <c r="F40" s="251"/>
      <c r="G40" s="251" t="s">
        <v>2351</v>
      </c>
      <c r="H40" s="251"/>
      <c r="I40" s="251"/>
      <c r="J40" s="251"/>
      <c r="K40" s="249"/>
    </row>
    <row r="41" s="1" customFormat="1" ht="15" customHeight="1">
      <c r="B41" s="252"/>
      <c r="C41" s="253"/>
      <c r="D41" s="251"/>
      <c r="E41" s="254" t="s">
        <v>104</v>
      </c>
      <c r="F41" s="251"/>
      <c r="G41" s="251" t="s">
        <v>2352</v>
      </c>
      <c r="H41" s="251"/>
      <c r="I41" s="251"/>
      <c r="J41" s="251"/>
      <c r="K41" s="249"/>
    </row>
    <row r="42" s="1" customFormat="1" ht="15" customHeight="1">
      <c r="B42" s="252"/>
      <c r="C42" s="253"/>
      <c r="D42" s="251"/>
      <c r="E42" s="254" t="s">
        <v>2353</v>
      </c>
      <c r="F42" s="251"/>
      <c r="G42" s="251" t="s">
        <v>2354</v>
      </c>
      <c r="H42" s="251"/>
      <c r="I42" s="251"/>
      <c r="J42" s="251"/>
      <c r="K42" s="249"/>
    </row>
    <row r="43" s="1" customFormat="1" ht="15" customHeight="1">
      <c r="B43" s="252"/>
      <c r="C43" s="253"/>
      <c r="D43" s="251"/>
      <c r="E43" s="254"/>
      <c r="F43" s="251"/>
      <c r="G43" s="251" t="s">
        <v>2355</v>
      </c>
      <c r="H43" s="251"/>
      <c r="I43" s="251"/>
      <c r="J43" s="251"/>
      <c r="K43" s="249"/>
    </row>
    <row r="44" s="1" customFormat="1" ht="15" customHeight="1">
      <c r="B44" s="252"/>
      <c r="C44" s="253"/>
      <c r="D44" s="251"/>
      <c r="E44" s="254" t="s">
        <v>2356</v>
      </c>
      <c r="F44" s="251"/>
      <c r="G44" s="251" t="s">
        <v>2357</v>
      </c>
      <c r="H44" s="251"/>
      <c r="I44" s="251"/>
      <c r="J44" s="251"/>
      <c r="K44" s="249"/>
    </row>
    <row r="45" s="1" customFormat="1" ht="15" customHeight="1">
      <c r="B45" s="252"/>
      <c r="C45" s="253"/>
      <c r="D45" s="251"/>
      <c r="E45" s="254" t="s">
        <v>106</v>
      </c>
      <c r="F45" s="251"/>
      <c r="G45" s="251" t="s">
        <v>2358</v>
      </c>
      <c r="H45" s="251"/>
      <c r="I45" s="251"/>
      <c r="J45" s="251"/>
      <c r="K45" s="249"/>
    </row>
    <row r="46" s="1" customFormat="1" ht="12.75" customHeight="1">
      <c r="B46" s="252"/>
      <c r="C46" s="253"/>
      <c r="D46" s="251"/>
      <c r="E46" s="251"/>
      <c r="F46" s="251"/>
      <c r="G46" s="251"/>
      <c r="H46" s="251"/>
      <c r="I46" s="251"/>
      <c r="J46" s="251"/>
      <c r="K46" s="249"/>
    </row>
    <row r="47" s="1" customFormat="1" ht="15" customHeight="1">
      <c r="B47" s="252"/>
      <c r="C47" s="253"/>
      <c r="D47" s="251" t="s">
        <v>2359</v>
      </c>
      <c r="E47" s="251"/>
      <c r="F47" s="251"/>
      <c r="G47" s="251"/>
      <c r="H47" s="251"/>
      <c r="I47" s="251"/>
      <c r="J47" s="251"/>
      <c r="K47" s="249"/>
    </row>
    <row r="48" s="1" customFormat="1" ht="15" customHeight="1">
      <c r="B48" s="252"/>
      <c r="C48" s="253"/>
      <c r="D48" s="253"/>
      <c r="E48" s="251" t="s">
        <v>2360</v>
      </c>
      <c r="F48" s="251"/>
      <c r="G48" s="251"/>
      <c r="H48" s="251"/>
      <c r="I48" s="251"/>
      <c r="J48" s="251"/>
      <c r="K48" s="249"/>
    </row>
    <row r="49" s="1" customFormat="1" ht="15" customHeight="1">
      <c r="B49" s="252"/>
      <c r="C49" s="253"/>
      <c r="D49" s="253"/>
      <c r="E49" s="251" t="s">
        <v>2361</v>
      </c>
      <c r="F49" s="251"/>
      <c r="G49" s="251"/>
      <c r="H49" s="251"/>
      <c r="I49" s="251"/>
      <c r="J49" s="251"/>
      <c r="K49" s="249"/>
    </row>
    <row r="50" s="1" customFormat="1" ht="15" customHeight="1">
      <c r="B50" s="252"/>
      <c r="C50" s="253"/>
      <c r="D50" s="253"/>
      <c r="E50" s="251" t="s">
        <v>2362</v>
      </c>
      <c r="F50" s="251"/>
      <c r="G50" s="251"/>
      <c r="H50" s="251"/>
      <c r="I50" s="251"/>
      <c r="J50" s="251"/>
      <c r="K50" s="249"/>
    </row>
    <row r="51" s="1" customFormat="1" ht="15" customHeight="1">
      <c r="B51" s="252"/>
      <c r="C51" s="253"/>
      <c r="D51" s="251" t="s">
        <v>2363</v>
      </c>
      <c r="E51" s="251"/>
      <c r="F51" s="251"/>
      <c r="G51" s="251"/>
      <c r="H51" s="251"/>
      <c r="I51" s="251"/>
      <c r="J51" s="251"/>
      <c r="K51" s="249"/>
    </row>
    <row r="52" s="1" customFormat="1" ht="25.5" customHeight="1">
      <c r="B52" s="247"/>
      <c r="C52" s="248" t="s">
        <v>2364</v>
      </c>
      <c r="D52" s="248"/>
      <c r="E52" s="248"/>
      <c r="F52" s="248"/>
      <c r="G52" s="248"/>
      <c r="H52" s="248"/>
      <c r="I52" s="248"/>
      <c r="J52" s="248"/>
      <c r="K52" s="249"/>
    </row>
    <row r="53" s="1" customFormat="1" ht="5.25" customHeight="1">
      <c r="B53" s="247"/>
      <c r="C53" s="250"/>
      <c r="D53" s="250"/>
      <c r="E53" s="250"/>
      <c r="F53" s="250"/>
      <c r="G53" s="250"/>
      <c r="H53" s="250"/>
      <c r="I53" s="250"/>
      <c r="J53" s="250"/>
      <c r="K53" s="249"/>
    </row>
    <row r="54" s="1" customFormat="1" ht="15" customHeight="1">
      <c r="B54" s="247"/>
      <c r="C54" s="251" t="s">
        <v>2365</v>
      </c>
      <c r="D54" s="251"/>
      <c r="E54" s="251"/>
      <c r="F54" s="251"/>
      <c r="G54" s="251"/>
      <c r="H54" s="251"/>
      <c r="I54" s="251"/>
      <c r="J54" s="251"/>
      <c r="K54" s="249"/>
    </row>
    <row r="55" s="1" customFormat="1" ht="15" customHeight="1">
      <c r="B55" s="247"/>
      <c r="C55" s="251" t="s">
        <v>2366</v>
      </c>
      <c r="D55" s="251"/>
      <c r="E55" s="251"/>
      <c r="F55" s="251"/>
      <c r="G55" s="251"/>
      <c r="H55" s="251"/>
      <c r="I55" s="251"/>
      <c r="J55" s="251"/>
      <c r="K55" s="249"/>
    </row>
    <row r="56" s="1" customFormat="1" ht="12.75" customHeight="1">
      <c r="B56" s="247"/>
      <c r="C56" s="251"/>
      <c r="D56" s="251"/>
      <c r="E56" s="251"/>
      <c r="F56" s="251"/>
      <c r="G56" s="251"/>
      <c r="H56" s="251"/>
      <c r="I56" s="251"/>
      <c r="J56" s="251"/>
      <c r="K56" s="249"/>
    </row>
    <row r="57" s="1" customFormat="1" ht="15" customHeight="1">
      <c r="B57" s="247"/>
      <c r="C57" s="251" t="s">
        <v>2367</v>
      </c>
      <c r="D57" s="251"/>
      <c r="E57" s="251"/>
      <c r="F57" s="251"/>
      <c r="G57" s="251"/>
      <c r="H57" s="251"/>
      <c r="I57" s="251"/>
      <c r="J57" s="251"/>
      <c r="K57" s="249"/>
    </row>
    <row r="58" s="1" customFormat="1" ht="15" customHeight="1">
      <c r="B58" s="247"/>
      <c r="C58" s="253"/>
      <c r="D58" s="251" t="s">
        <v>2368</v>
      </c>
      <c r="E58" s="251"/>
      <c r="F58" s="251"/>
      <c r="G58" s="251"/>
      <c r="H58" s="251"/>
      <c r="I58" s="251"/>
      <c r="J58" s="251"/>
      <c r="K58" s="249"/>
    </row>
    <row r="59" s="1" customFormat="1" ht="15" customHeight="1">
      <c r="B59" s="247"/>
      <c r="C59" s="253"/>
      <c r="D59" s="251" t="s">
        <v>2369</v>
      </c>
      <c r="E59" s="251"/>
      <c r="F59" s="251"/>
      <c r="G59" s="251"/>
      <c r="H59" s="251"/>
      <c r="I59" s="251"/>
      <c r="J59" s="251"/>
      <c r="K59" s="249"/>
    </row>
    <row r="60" s="1" customFormat="1" ht="15" customHeight="1">
      <c r="B60" s="247"/>
      <c r="C60" s="253"/>
      <c r="D60" s="251" t="s">
        <v>2370</v>
      </c>
      <c r="E60" s="251"/>
      <c r="F60" s="251"/>
      <c r="G60" s="251"/>
      <c r="H60" s="251"/>
      <c r="I60" s="251"/>
      <c r="J60" s="251"/>
      <c r="K60" s="249"/>
    </row>
    <row r="61" s="1" customFormat="1" ht="15" customHeight="1">
      <c r="B61" s="247"/>
      <c r="C61" s="253"/>
      <c r="D61" s="251" t="s">
        <v>2371</v>
      </c>
      <c r="E61" s="251"/>
      <c r="F61" s="251"/>
      <c r="G61" s="251"/>
      <c r="H61" s="251"/>
      <c r="I61" s="251"/>
      <c r="J61" s="251"/>
      <c r="K61" s="249"/>
    </row>
    <row r="62" s="1" customFormat="1" ht="15" customHeight="1">
      <c r="B62" s="247"/>
      <c r="C62" s="253"/>
      <c r="D62" s="256" t="s">
        <v>2372</v>
      </c>
      <c r="E62" s="256"/>
      <c r="F62" s="256"/>
      <c r="G62" s="256"/>
      <c r="H62" s="256"/>
      <c r="I62" s="256"/>
      <c r="J62" s="256"/>
      <c r="K62" s="249"/>
    </row>
    <row r="63" s="1" customFormat="1" ht="15" customHeight="1">
      <c r="B63" s="247"/>
      <c r="C63" s="253"/>
      <c r="D63" s="251" t="s">
        <v>2373</v>
      </c>
      <c r="E63" s="251"/>
      <c r="F63" s="251"/>
      <c r="G63" s="251"/>
      <c r="H63" s="251"/>
      <c r="I63" s="251"/>
      <c r="J63" s="251"/>
      <c r="K63" s="249"/>
    </row>
    <row r="64" s="1" customFormat="1" ht="12.75" customHeight="1">
      <c r="B64" s="247"/>
      <c r="C64" s="253"/>
      <c r="D64" s="253"/>
      <c r="E64" s="257"/>
      <c r="F64" s="253"/>
      <c r="G64" s="253"/>
      <c r="H64" s="253"/>
      <c r="I64" s="253"/>
      <c r="J64" s="253"/>
      <c r="K64" s="249"/>
    </row>
    <row r="65" s="1" customFormat="1" ht="15" customHeight="1">
      <c r="B65" s="247"/>
      <c r="C65" s="253"/>
      <c r="D65" s="251" t="s">
        <v>2374</v>
      </c>
      <c r="E65" s="251"/>
      <c r="F65" s="251"/>
      <c r="G65" s="251"/>
      <c r="H65" s="251"/>
      <c r="I65" s="251"/>
      <c r="J65" s="251"/>
      <c r="K65" s="249"/>
    </row>
    <row r="66" s="1" customFormat="1" ht="15" customHeight="1">
      <c r="B66" s="247"/>
      <c r="C66" s="253"/>
      <c r="D66" s="256" t="s">
        <v>2375</v>
      </c>
      <c r="E66" s="256"/>
      <c r="F66" s="256"/>
      <c r="G66" s="256"/>
      <c r="H66" s="256"/>
      <c r="I66" s="256"/>
      <c r="J66" s="256"/>
      <c r="K66" s="249"/>
    </row>
    <row r="67" s="1" customFormat="1" ht="15" customHeight="1">
      <c r="B67" s="247"/>
      <c r="C67" s="253"/>
      <c r="D67" s="251" t="s">
        <v>2376</v>
      </c>
      <c r="E67" s="251"/>
      <c r="F67" s="251"/>
      <c r="G67" s="251"/>
      <c r="H67" s="251"/>
      <c r="I67" s="251"/>
      <c r="J67" s="251"/>
      <c r="K67" s="249"/>
    </row>
    <row r="68" s="1" customFormat="1" ht="15" customHeight="1">
      <c r="B68" s="247"/>
      <c r="C68" s="253"/>
      <c r="D68" s="251" t="s">
        <v>2377</v>
      </c>
      <c r="E68" s="251"/>
      <c r="F68" s="251"/>
      <c r="G68" s="251"/>
      <c r="H68" s="251"/>
      <c r="I68" s="251"/>
      <c r="J68" s="251"/>
      <c r="K68" s="249"/>
    </row>
    <row r="69" s="1" customFormat="1" ht="15" customHeight="1">
      <c r="B69" s="247"/>
      <c r="C69" s="253"/>
      <c r="D69" s="251" t="s">
        <v>2378</v>
      </c>
      <c r="E69" s="251"/>
      <c r="F69" s="251"/>
      <c r="G69" s="251"/>
      <c r="H69" s="251"/>
      <c r="I69" s="251"/>
      <c r="J69" s="251"/>
      <c r="K69" s="249"/>
    </row>
    <row r="70" s="1" customFormat="1" ht="15" customHeight="1">
      <c r="B70" s="247"/>
      <c r="C70" s="253"/>
      <c r="D70" s="251" t="s">
        <v>2379</v>
      </c>
      <c r="E70" s="251"/>
      <c r="F70" s="251"/>
      <c r="G70" s="251"/>
      <c r="H70" s="251"/>
      <c r="I70" s="251"/>
      <c r="J70" s="251"/>
      <c r="K70" s="249"/>
    </row>
    <row r="71" s="1" customFormat="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s="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="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="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="1" customFormat="1" ht="45" customHeight="1">
      <c r="B75" s="266"/>
      <c r="C75" s="267" t="s">
        <v>2380</v>
      </c>
      <c r="D75" s="267"/>
      <c r="E75" s="267"/>
      <c r="F75" s="267"/>
      <c r="G75" s="267"/>
      <c r="H75" s="267"/>
      <c r="I75" s="267"/>
      <c r="J75" s="267"/>
      <c r="K75" s="268"/>
    </row>
    <row r="76" s="1" customFormat="1" ht="17.25" customHeight="1">
      <c r="B76" s="266"/>
      <c r="C76" s="269" t="s">
        <v>2381</v>
      </c>
      <c r="D76" s="269"/>
      <c r="E76" s="269"/>
      <c r="F76" s="269" t="s">
        <v>2382</v>
      </c>
      <c r="G76" s="270"/>
      <c r="H76" s="269" t="s">
        <v>55</v>
      </c>
      <c r="I76" s="269" t="s">
        <v>58</v>
      </c>
      <c r="J76" s="269" t="s">
        <v>2383</v>
      </c>
      <c r="K76" s="268"/>
    </row>
    <row r="77" s="1" customFormat="1" ht="17.25" customHeight="1">
      <c r="B77" s="266"/>
      <c r="C77" s="271" t="s">
        <v>2384</v>
      </c>
      <c r="D77" s="271"/>
      <c r="E77" s="271"/>
      <c r="F77" s="272" t="s">
        <v>2385</v>
      </c>
      <c r="G77" s="273"/>
      <c r="H77" s="271"/>
      <c r="I77" s="271"/>
      <c r="J77" s="271" t="s">
        <v>2386</v>
      </c>
      <c r="K77" s="268"/>
    </row>
    <row r="78" s="1" customFormat="1" ht="5.25" customHeight="1">
      <c r="B78" s="266"/>
      <c r="C78" s="274"/>
      <c r="D78" s="274"/>
      <c r="E78" s="274"/>
      <c r="F78" s="274"/>
      <c r="G78" s="275"/>
      <c r="H78" s="274"/>
      <c r="I78" s="274"/>
      <c r="J78" s="274"/>
      <c r="K78" s="268"/>
    </row>
    <row r="79" s="1" customFormat="1" ht="15" customHeight="1">
      <c r="B79" s="266"/>
      <c r="C79" s="254" t="s">
        <v>54</v>
      </c>
      <c r="D79" s="276"/>
      <c r="E79" s="276"/>
      <c r="F79" s="277" t="s">
        <v>2387</v>
      </c>
      <c r="G79" s="278"/>
      <c r="H79" s="254" t="s">
        <v>2388</v>
      </c>
      <c r="I79" s="254" t="s">
        <v>2389</v>
      </c>
      <c r="J79" s="254">
        <v>20</v>
      </c>
      <c r="K79" s="268"/>
    </row>
    <row r="80" s="1" customFormat="1" ht="15" customHeight="1">
      <c r="B80" s="266"/>
      <c r="C80" s="254" t="s">
        <v>2390</v>
      </c>
      <c r="D80" s="254"/>
      <c r="E80" s="254"/>
      <c r="F80" s="277" t="s">
        <v>2387</v>
      </c>
      <c r="G80" s="278"/>
      <c r="H80" s="254" t="s">
        <v>2391</v>
      </c>
      <c r="I80" s="254" t="s">
        <v>2389</v>
      </c>
      <c r="J80" s="254">
        <v>120</v>
      </c>
      <c r="K80" s="268"/>
    </row>
    <row r="81" s="1" customFormat="1" ht="15" customHeight="1">
      <c r="B81" s="279"/>
      <c r="C81" s="254" t="s">
        <v>2392</v>
      </c>
      <c r="D81" s="254"/>
      <c r="E81" s="254"/>
      <c r="F81" s="277" t="s">
        <v>2393</v>
      </c>
      <c r="G81" s="278"/>
      <c r="H81" s="254" t="s">
        <v>2394</v>
      </c>
      <c r="I81" s="254" t="s">
        <v>2389</v>
      </c>
      <c r="J81" s="254">
        <v>50</v>
      </c>
      <c r="K81" s="268"/>
    </row>
    <row r="82" s="1" customFormat="1" ht="15" customHeight="1">
      <c r="B82" s="279"/>
      <c r="C82" s="254" t="s">
        <v>2395</v>
      </c>
      <c r="D82" s="254"/>
      <c r="E82" s="254"/>
      <c r="F82" s="277" t="s">
        <v>2387</v>
      </c>
      <c r="G82" s="278"/>
      <c r="H82" s="254" t="s">
        <v>2396</v>
      </c>
      <c r="I82" s="254" t="s">
        <v>2397</v>
      </c>
      <c r="J82" s="254"/>
      <c r="K82" s="268"/>
    </row>
    <row r="83" s="1" customFormat="1" ht="15" customHeight="1">
      <c r="B83" s="279"/>
      <c r="C83" s="280" t="s">
        <v>2398</v>
      </c>
      <c r="D83" s="280"/>
      <c r="E83" s="280"/>
      <c r="F83" s="281" t="s">
        <v>2393</v>
      </c>
      <c r="G83" s="280"/>
      <c r="H83" s="280" t="s">
        <v>2399</v>
      </c>
      <c r="I83" s="280" t="s">
        <v>2389</v>
      </c>
      <c r="J83" s="280">
        <v>15</v>
      </c>
      <c r="K83" s="268"/>
    </row>
    <row r="84" s="1" customFormat="1" ht="15" customHeight="1">
      <c r="B84" s="279"/>
      <c r="C84" s="280" t="s">
        <v>2400</v>
      </c>
      <c r="D84" s="280"/>
      <c r="E84" s="280"/>
      <c r="F84" s="281" t="s">
        <v>2393</v>
      </c>
      <c r="G84" s="280"/>
      <c r="H84" s="280" t="s">
        <v>2401</v>
      </c>
      <c r="I84" s="280" t="s">
        <v>2389</v>
      </c>
      <c r="J84" s="280">
        <v>15</v>
      </c>
      <c r="K84" s="268"/>
    </row>
    <row r="85" s="1" customFormat="1" ht="15" customHeight="1">
      <c r="B85" s="279"/>
      <c r="C85" s="280" t="s">
        <v>2402</v>
      </c>
      <c r="D85" s="280"/>
      <c r="E85" s="280"/>
      <c r="F85" s="281" t="s">
        <v>2393</v>
      </c>
      <c r="G85" s="280"/>
      <c r="H85" s="280" t="s">
        <v>2403</v>
      </c>
      <c r="I85" s="280" t="s">
        <v>2389</v>
      </c>
      <c r="J85" s="280">
        <v>20</v>
      </c>
      <c r="K85" s="268"/>
    </row>
    <row r="86" s="1" customFormat="1" ht="15" customHeight="1">
      <c r="B86" s="279"/>
      <c r="C86" s="280" t="s">
        <v>2404</v>
      </c>
      <c r="D86" s="280"/>
      <c r="E86" s="280"/>
      <c r="F86" s="281" t="s">
        <v>2393</v>
      </c>
      <c r="G86" s="280"/>
      <c r="H86" s="280" t="s">
        <v>2405</v>
      </c>
      <c r="I86" s="280" t="s">
        <v>2389</v>
      </c>
      <c r="J86" s="280">
        <v>20</v>
      </c>
      <c r="K86" s="268"/>
    </row>
    <row r="87" s="1" customFormat="1" ht="15" customHeight="1">
      <c r="B87" s="279"/>
      <c r="C87" s="254" t="s">
        <v>2406</v>
      </c>
      <c r="D87" s="254"/>
      <c r="E87" s="254"/>
      <c r="F87" s="277" t="s">
        <v>2393</v>
      </c>
      <c r="G87" s="278"/>
      <c r="H87" s="254" t="s">
        <v>2407</v>
      </c>
      <c r="I87" s="254" t="s">
        <v>2389</v>
      </c>
      <c r="J87" s="254">
        <v>50</v>
      </c>
      <c r="K87" s="268"/>
    </row>
    <row r="88" s="1" customFormat="1" ht="15" customHeight="1">
      <c r="B88" s="279"/>
      <c r="C88" s="254" t="s">
        <v>2408</v>
      </c>
      <c r="D88" s="254"/>
      <c r="E88" s="254"/>
      <c r="F88" s="277" t="s">
        <v>2393</v>
      </c>
      <c r="G88" s="278"/>
      <c r="H88" s="254" t="s">
        <v>2409</v>
      </c>
      <c r="I88" s="254" t="s">
        <v>2389</v>
      </c>
      <c r="J88" s="254">
        <v>20</v>
      </c>
      <c r="K88" s="268"/>
    </row>
    <row r="89" s="1" customFormat="1" ht="15" customHeight="1">
      <c r="B89" s="279"/>
      <c r="C89" s="254" t="s">
        <v>2410</v>
      </c>
      <c r="D89" s="254"/>
      <c r="E89" s="254"/>
      <c r="F89" s="277" t="s">
        <v>2393</v>
      </c>
      <c r="G89" s="278"/>
      <c r="H89" s="254" t="s">
        <v>2411</v>
      </c>
      <c r="I89" s="254" t="s">
        <v>2389</v>
      </c>
      <c r="J89" s="254">
        <v>20</v>
      </c>
      <c r="K89" s="268"/>
    </row>
    <row r="90" s="1" customFormat="1" ht="15" customHeight="1">
      <c r="B90" s="279"/>
      <c r="C90" s="254" t="s">
        <v>2412</v>
      </c>
      <c r="D90" s="254"/>
      <c r="E90" s="254"/>
      <c r="F90" s="277" t="s">
        <v>2393</v>
      </c>
      <c r="G90" s="278"/>
      <c r="H90" s="254" t="s">
        <v>2413</v>
      </c>
      <c r="I90" s="254" t="s">
        <v>2389</v>
      </c>
      <c r="J90" s="254">
        <v>50</v>
      </c>
      <c r="K90" s="268"/>
    </row>
    <row r="91" s="1" customFormat="1" ht="15" customHeight="1">
      <c r="B91" s="279"/>
      <c r="C91" s="254" t="s">
        <v>2414</v>
      </c>
      <c r="D91" s="254"/>
      <c r="E91" s="254"/>
      <c r="F91" s="277" t="s">
        <v>2393</v>
      </c>
      <c r="G91" s="278"/>
      <c r="H91" s="254" t="s">
        <v>2414</v>
      </c>
      <c r="I91" s="254" t="s">
        <v>2389</v>
      </c>
      <c r="J91" s="254">
        <v>50</v>
      </c>
      <c r="K91" s="268"/>
    </row>
    <row r="92" s="1" customFormat="1" ht="15" customHeight="1">
      <c r="B92" s="279"/>
      <c r="C92" s="254" t="s">
        <v>2415</v>
      </c>
      <c r="D92" s="254"/>
      <c r="E92" s="254"/>
      <c r="F92" s="277" t="s">
        <v>2393</v>
      </c>
      <c r="G92" s="278"/>
      <c r="H92" s="254" t="s">
        <v>2416</v>
      </c>
      <c r="I92" s="254" t="s">
        <v>2389</v>
      </c>
      <c r="J92" s="254">
        <v>255</v>
      </c>
      <c r="K92" s="268"/>
    </row>
    <row r="93" s="1" customFormat="1" ht="15" customHeight="1">
      <c r="B93" s="279"/>
      <c r="C93" s="254" t="s">
        <v>2417</v>
      </c>
      <c r="D93" s="254"/>
      <c r="E93" s="254"/>
      <c r="F93" s="277" t="s">
        <v>2387</v>
      </c>
      <c r="G93" s="278"/>
      <c r="H93" s="254" t="s">
        <v>2418</v>
      </c>
      <c r="I93" s="254" t="s">
        <v>2419</v>
      </c>
      <c r="J93" s="254"/>
      <c r="K93" s="268"/>
    </row>
    <row r="94" s="1" customFormat="1" ht="15" customHeight="1">
      <c r="B94" s="279"/>
      <c r="C94" s="254" t="s">
        <v>2420</v>
      </c>
      <c r="D94" s="254"/>
      <c r="E94" s="254"/>
      <c r="F94" s="277" t="s">
        <v>2387</v>
      </c>
      <c r="G94" s="278"/>
      <c r="H94" s="254" t="s">
        <v>2421</v>
      </c>
      <c r="I94" s="254" t="s">
        <v>2422</v>
      </c>
      <c r="J94" s="254"/>
      <c r="K94" s="268"/>
    </row>
    <row r="95" s="1" customFormat="1" ht="15" customHeight="1">
      <c r="B95" s="279"/>
      <c r="C95" s="254" t="s">
        <v>2423</v>
      </c>
      <c r="D95" s="254"/>
      <c r="E95" s="254"/>
      <c r="F95" s="277" t="s">
        <v>2387</v>
      </c>
      <c r="G95" s="278"/>
      <c r="H95" s="254" t="s">
        <v>2423</v>
      </c>
      <c r="I95" s="254" t="s">
        <v>2422</v>
      </c>
      <c r="J95" s="254"/>
      <c r="K95" s="268"/>
    </row>
    <row r="96" s="1" customFormat="1" ht="15" customHeight="1">
      <c r="B96" s="279"/>
      <c r="C96" s="254" t="s">
        <v>39</v>
      </c>
      <c r="D96" s="254"/>
      <c r="E96" s="254"/>
      <c r="F96" s="277" t="s">
        <v>2387</v>
      </c>
      <c r="G96" s="278"/>
      <c r="H96" s="254" t="s">
        <v>2424</v>
      </c>
      <c r="I96" s="254" t="s">
        <v>2422</v>
      </c>
      <c r="J96" s="254"/>
      <c r="K96" s="268"/>
    </row>
    <row r="97" s="1" customFormat="1" ht="15" customHeight="1">
      <c r="B97" s="279"/>
      <c r="C97" s="254" t="s">
        <v>49</v>
      </c>
      <c r="D97" s="254"/>
      <c r="E97" s="254"/>
      <c r="F97" s="277" t="s">
        <v>2387</v>
      </c>
      <c r="G97" s="278"/>
      <c r="H97" s="254" t="s">
        <v>2425</v>
      </c>
      <c r="I97" s="254" t="s">
        <v>2422</v>
      </c>
      <c r="J97" s="254"/>
      <c r="K97" s="268"/>
    </row>
    <row r="98" s="1" customFormat="1" ht="15" customHeight="1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="1" customFormat="1" ht="18.7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="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="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="1" customFormat="1" ht="45" customHeight="1">
      <c r="B102" s="266"/>
      <c r="C102" s="267" t="s">
        <v>2426</v>
      </c>
      <c r="D102" s="267"/>
      <c r="E102" s="267"/>
      <c r="F102" s="267"/>
      <c r="G102" s="267"/>
      <c r="H102" s="267"/>
      <c r="I102" s="267"/>
      <c r="J102" s="267"/>
      <c r="K102" s="268"/>
    </row>
    <row r="103" s="1" customFormat="1" ht="17.25" customHeight="1">
      <c r="B103" s="266"/>
      <c r="C103" s="269" t="s">
        <v>2381</v>
      </c>
      <c r="D103" s="269"/>
      <c r="E103" s="269"/>
      <c r="F103" s="269" t="s">
        <v>2382</v>
      </c>
      <c r="G103" s="270"/>
      <c r="H103" s="269" t="s">
        <v>55</v>
      </c>
      <c r="I103" s="269" t="s">
        <v>58</v>
      </c>
      <c r="J103" s="269" t="s">
        <v>2383</v>
      </c>
      <c r="K103" s="268"/>
    </row>
    <row r="104" s="1" customFormat="1" ht="17.25" customHeight="1">
      <c r="B104" s="266"/>
      <c r="C104" s="271" t="s">
        <v>2384</v>
      </c>
      <c r="D104" s="271"/>
      <c r="E104" s="271"/>
      <c r="F104" s="272" t="s">
        <v>2385</v>
      </c>
      <c r="G104" s="273"/>
      <c r="H104" s="271"/>
      <c r="I104" s="271"/>
      <c r="J104" s="271" t="s">
        <v>2386</v>
      </c>
      <c r="K104" s="268"/>
    </row>
    <row r="105" s="1" customFormat="1" ht="5.25" customHeight="1">
      <c r="B105" s="266"/>
      <c r="C105" s="269"/>
      <c r="D105" s="269"/>
      <c r="E105" s="269"/>
      <c r="F105" s="269"/>
      <c r="G105" s="287"/>
      <c r="H105" s="269"/>
      <c r="I105" s="269"/>
      <c r="J105" s="269"/>
      <c r="K105" s="268"/>
    </row>
    <row r="106" s="1" customFormat="1" ht="15" customHeight="1">
      <c r="B106" s="266"/>
      <c r="C106" s="254" t="s">
        <v>54</v>
      </c>
      <c r="D106" s="276"/>
      <c r="E106" s="276"/>
      <c r="F106" s="277" t="s">
        <v>2387</v>
      </c>
      <c r="G106" s="254"/>
      <c r="H106" s="254" t="s">
        <v>2427</v>
      </c>
      <c r="I106" s="254" t="s">
        <v>2389</v>
      </c>
      <c r="J106" s="254">
        <v>20</v>
      </c>
      <c r="K106" s="268"/>
    </row>
    <row r="107" s="1" customFormat="1" ht="15" customHeight="1">
      <c r="B107" s="266"/>
      <c r="C107" s="254" t="s">
        <v>2390</v>
      </c>
      <c r="D107" s="254"/>
      <c r="E107" s="254"/>
      <c r="F107" s="277" t="s">
        <v>2387</v>
      </c>
      <c r="G107" s="254"/>
      <c r="H107" s="254" t="s">
        <v>2427</v>
      </c>
      <c r="I107" s="254" t="s">
        <v>2389</v>
      </c>
      <c r="J107" s="254">
        <v>120</v>
      </c>
      <c r="K107" s="268"/>
    </row>
    <row r="108" s="1" customFormat="1" ht="15" customHeight="1">
      <c r="B108" s="279"/>
      <c r="C108" s="254" t="s">
        <v>2392</v>
      </c>
      <c r="D108" s="254"/>
      <c r="E108" s="254"/>
      <c r="F108" s="277" t="s">
        <v>2393</v>
      </c>
      <c r="G108" s="254"/>
      <c r="H108" s="254" t="s">
        <v>2427</v>
      </c>
      <c r="I108" s="254" t="s">
        <v>2389</v>
      </c>
      <c r="J108" s="254">
        <v>50</v>
      </c>
      <c r="K108" s="268"/>
    </row>
    <row r="109" s="1" customFormat="1" ht="15" customHeight="1">
      <c r="B109" s="279"/>
      <c r="C109" s="254" t="s">
        <v>2395</v>
      </c>
      <c r="D109" s="254"/>
      <c r="E109" s="254"/>
      <c r="F109" s="277" t="s">
        <v>2387</v>
      </c>
      <c r="G109" s="254"/>
      <c r="H109" s="254" t="s">
        <v>2427</v>
      </c>
      <c r="I109" s="254" t="s">
        <v>2397</v>
      </c>
      <c r="J109" s="254"/>
      <c r="K109" s="268"/>
    </row>
    <row r="110" s="1" customFormat="1" ht="15" customHeight="1">
      <c r="B110" s="279"/>
      <c r="C110" s="254" t="s">
        <v>2406</v>
      </c>
      <c r="D110" s="254"/>
      <c r="E110" s="254"/>
      <c r="F110" s="277" t="s">
        <v>2393</v>
      </c>
      <c r="G110" s="254"/>
      <c r="H110" s="254" t="s">
        <v>2427</v>
      </c>
      <c r="I110" s="254" t="s">
        <v>2389</v>
      </c>
      <c r="J110" s="254">
        <v>50</v>
      </c>
      <c r="K110" s="268"/>
    </row>
    <row r="111" s="1" customFormat="1" ht="15" customHeight="1">
      <c r="B111" s="279"/>
      <c r="C111" s="254" t="s">
        <v>2414</v>
      </c>
      <c r="D111" s="254"/>
      <c r="E111" s="254"/>
      <c r="F111" s="277" t="s">
        <v>2393</v>
      </c>
      <c r="G111" s="254"/>
      <c r="H111" s="254" t="s">
        <v>2427</v>
      </c>
      <c r="I111" s="254" t="s">
        <v>2389</v>
      </c>
      <c r="J111" s="254">
        <v>50</v>
      </c>
      <c r="K111" s="268"/>
    </row>
    <row r="112" s="1" customFormat="1" ht="15" customHeight="1">
      <c r="B112" s="279"/>
      <c r="C112" s="254" t="s">
        <v>2412</v>
      </c>
      <c r="D112" s="254"/>
      <c r="E112" s="254"/>
      <c r="F112" s="277" t="s">
        <v>2393</v>
      </c>
      <c r="G112" s="254"/>
      <c r="H112" s="254" t="s">
        <v>2427</v>
      </c>
      <c r="I112" s="254" t="s">
        <v>2389</v>
      </c>
      <c r="J112" s="254">
        <v>50</v>
      </c>
      <c r="K112" s="268"/>
    </row>
    <row r="113" s="1" customFormat="1" ht="15" customHeight="1">
      <c r="B113" s="279"/>
      <c r="C113" s="254" t="s">
        <v>54</v>
      </c>
      <c r="D113" s="254"/>
      <c r="E113" s="254"/>
      <c r="F113" s="277" t="s">
        <v>2387</v>
      </c>
      <c r="G113" s="254"/>
      <c r="H113" s="254" t="s">
        <v>2428</v>
      </c>
      <c r="I113" s="254" t="s">
        <v>2389</v>
      </c>
      <c r="J113" s="254">
        <v>20</v>
      </c>
      <c r="K113" s="268"/>
    </row>
    <row r="114" s="1" customFormat="1" ht="15" customHeight="1">
      <c r="B114" s="279"/>
      <c r="C114" s="254" t="s">
        <v>2429</v>
      </c>
      <c r="D114" s="254"/>
      <c r="E114" s="254"/>
      <c r="F114" s="277" t="s">
        <v>2387</v>
      </c>
      <c r="G114" s="254"/>
      <c r="H114" s="254" t="s">
        <v>2430</v>
      </c>
      <c r="I114" s="254" t="s">
        <v>2389</v>
      </c>
      <c r="J114" s="254">
        <v>120</v>
      </c>
      <c r="K114" s="268"/>
    </row>
    <row r="115" s="1" customFormat="1" ht="15" customHeight="1">
      <c r="B115" s="279"/>
      <c r="C115" s="254" t="s">
        <v>39</v>
      </c>
      <c r="D115" s="254"/>
      <c r="E115" s="254"/>
      <c r="F115" s="277" t="s">
        <v>2387</v>
      </c>
      <c r="G115" s="254"/>
      <c r="H115" s="254" t="s">
        <v>2431</v>
      </c>
      <c r="I115" s="254" t="s">
        <v>2422</v>
      </c>
      <c r="J115" s="254"/>
      <c r="K115" s="268"/>
    </row>
    <row r="116" s="1" customFormat="1" ht="15" customHeight="1">
      <c r="B116" s="279"/>
      <c r="C116" s="254" t="s">
        <v>49</v>
      </c>
      <c r="D116" s="254"/>
      <c r="E116" s="254"/>
      <c r="F116" s="277" t="s">
        <v>2387</v>
      </c>
      <c r="G116" s="254"/>
      <c r="H116" s="254" t="s">
        <v>2432</v>
      </c>
      <c r="I116" s="254" t="s">
        <v>2422</v>
      </c>
      <c r="J116" s="254"/>
      <c r="K116" s="268"/>
    </row>
    <row r="117" s="1" customFormat="1" ht="15" customHeight="1">
      <c r="B117" s="279"/>
      <c r="C117" s="254" t="s">
        <v>58</v>
      </c>
      <c r="D117" s="254"/>
      <c r="E117" s="254"/>
      <c r="F117" s="277" t="s">
        <v>2387</v>
      </c>
      <c r="G117" s="254"/>
      <c r="H117" s="254" t="s">
        <v>2433</v>
      </c>
      <c r="I117" s="254" t="s">
        <v>2434</v>
      </c>
      <c r="J117" s="254"/>
      <c r="K117" s="268"/>
    </row>
    <row r="118" s="1" customFormat="1" ht="15" customHeight="1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="1" customFormat="1" ht="18.75" customHeight="1">
      <c r="B119" s="289"/>
      <c r="C119" s="290"/>
      <c r="D119" s="290"/>
      <c r="E119" s="290"/>
      <c r="F119" s="291"/>
      <c r="G119" s="290"/>
      <c r="H119" s="290"/>
      <c r="I119" s="290"/>
      <c r="J119" s="290"/>
      <c r="K119" s="289"/>
    </row>
    <row r="120" s="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="1" customFormat="1" ht="45" customHeight="1">
      <c r="B122" s="295"/>
      <c r="C122" s="245" t="s">
        <v>2435</v>
      </c>
      <c r="D122" s="245"/>
      <c r="E122" s="245"/>
      <c r="F122" s="245"/>
      <c r="G122" s="245"/>
      <c r="H122" s="245"/>
      <c r="I122" s="245"/>
      <c r="J122" s="245"/>
      <c r="K122" s="296"/>
    </row>
    <row r="123" s="1" customFormat="1" ht="17.25" customHeight="1">
      <c r="B123" s="297"/>
      <c r="C123" s="269" t="s">
        <v>2381</v>
      </c>
      <c r="D123" s="269"/>
      <c r="E123" s="269"/>
      <c r="F123" s="269" t="s">
        <v>2382</v>
      </c>
      <c r="G123" s="270"/>
      <c r="H123" s="269" t="s">
        <v>55</v>
      </c>
      <c r="I123" s="269" t="s">
        <v>58</v>
      </c>
      <c r="J123" s="269" t="s">
        <v>2383</v>
      </c>
      <c r="K123" s="298"/>
    </row>
    <row r="124" s="1" customFormat="1" ht="17.25" customHeight="1">
      <c r="B124" s="297"/>
      <c r="C124" s="271" t="s">
        <v>2384</v>
      </c>
      <c r="D124" s="271"/>
      <c r="E124" s="271"/>
      <c r="F124" s="272" t="s">
        <v>2385</v>
      </c>
      <c r="G124" s="273"/>
      <c r="H124" s="271"/>
      <c r="I124" s="271"/>
      <c r="J124" s="271" t="s">
        <v>2386</v>
      </c>
      <c r="K124" s="298"/>
    </row>
    <row r="125" s="1" customFormat="1" ht="5.25" customHeight="1">
      <c r="B125" s="299"/>
      <c r="C125" s="274"/>
      <c r="D125" s="274"/>
      <c r="E125" s="274"/>
      <c r="F125" s="274"/>
      <c r="G125" s="300"/>
      <c r="H125" s="274"/>
      <c r="I125" s="274"/>
      <c r="J125" s="274"/>
      <c r="K125" s="301"/>
    </row>
    <row r="126" s="1" customFormat="1" ht="15" customHeight="1">
      <c r="B126" s="299"/>
      <c r="C126" s="254" t="s">
        <v>2390</v>
      </c>
      <c r="D126" s="276"/>
      <c r="E126" s="276"/>
      <c r="F126" s="277" t="s">
        <v>2387</v>
      </c>
      <c r="G126" s="254"/>
      <c r="H126" s="254" t="s">
        <v>2427</v>
      </c>
      <c r="I126" s="254" t="s">
        <v>2389</v>
      </c>
      <c r="J126" s="254">
        <v>120</v>
      </c>
      <c r="K126" s="302"/>
    </row>
    <row r="127" s="1" customFormat="1" ht="15" customHeight="1">
      <c r="B127" s="299"/>
      <c r="C127" s="254" t="s">
        <v>2436</v>
      </c>
      <c r="D127" s="254"/>
      <c r="E127" s="254"/>
      <c r="F127" s="277" t="s">
        <v>2387</v>
      </c>
      <c r="G127" s="254"/>
      <c r="H127" s="254" t="s">
        <v>2437</v>
      </c>
      <c r="I127" s="254" t="s">
        <v>2389</v>
      </c>
      <c r="J127" s="254" t="s">
        <v>2438</v>
      </c>
      <c r="K127" s="302"/>
    </row>
    <row r="128" s="1" customFormat="1" ht="15" customHeight="1">
      <c r="B128" s="299"/>
      <c r="C128" s="254" t="s">
        <v>2335</v>
      </c>
      <c r="D128" s="254"/>
      <c r="E128" s="254"/>
      <c r="F128" s="277" t="s">
        <v>2387</v>
      </c>
      <c r="G128" s="254"/>
      <c r="H128" s="254" t="s">
        <v>2439</v>
      </c>
      <c r="I128" s="254" t="s">
        <v>2389</v>
      </c>
      <c r="J128" s="254" t="s">
        <v>2438</v>
      </c>
      <c r="K128" s="302"/>
    </row>
    <row r="129" s="1" customFormat="1" ht="15" customHeight="1">
      <c r="B129" s="299"/>
      <c r="C129" s="254" t="s">
        <v>2398</v>
      </c>
      <c r="D129" s="254"/>
      <c r="E129" s="254"/>
      <c r="F129" s="277" t="s">
        <v>2393</v>
      </c>
      <c r="G129" s="254"/>
      <c r="H129" s="254" t="s">
        <v>2399</v>
      </c>
      <c r="I129" s="254" t="s">
        <v>2389</v>
      </c>
      <c r="J129" s="254">
        <v>15</v>
      </c>
      <c r="K129" s="302"/>
    </row>
    <row r="130" s="1" customFormat="1" ht="15" customHeight="1">
      <c r="B130" s="299"/>
      <c r="C130" s="280" t="s">
        <v>2400</v>
      </c>
      <c r="D130" s="280"/>
      <c r="E130" s="280"/>
      <c r="F130" s="281" t="s">
        <v>2393</v>
      </c>
      <c r="G130" s="280"/>
      <c r="H130" s="280" t="s">
        <v>2401</v>
      </c>
      <c r="I130" s="280" t="s">
        <v>2389</v>
      </c>
      <c r="J130" s="280">
        <v>15</v>
      </c>
      <c r="K130" s="302"/>
    </row>
    <row r="131" s="1" customFormat="1" ht="15" customHeight="1">
      <c r="B131" s="299"/>
      <c r="C131" s="280" t="s">
        <v>2402</v>
      </c>
      <c r="D131" s="280"/>
      <c r="E131" s="280"/>
      <c r="F131" s="281" t="s">
        <v>2393</v>
      </c>
      <c r="G131" s="280"/>
      <c r="H131" s="280" t="s">
        <v>2403</v>
      </c>
      <c r="I131" s="280" t="s">
        <v>2389</v>
      </c>
      <c r="J131" s="280">
        <v>20</v>
      </c>
      <c r="K131" s="302"/>
    </row>
    <row r="132" s="1" customFormat="1" ht="15" customHeight="1">
      <c r="B132" s="299"/>
      <c r="C132" s="280" t="s">
        <v>2404</v>
      </c>
      <c r="D132" s="280"/>
      <c r="E132" s="280"/>
      <c r="F132" s="281" t="s">
        <v>2393</v>
      </c>
      <c r="G132" s="280"/>
      <c r="H132" s="280" t="s">
        <v>2405</v>
      </c>
      <c r="I132" s="280" t="s">
        <v>2389</v>
      </c>
      <c r="J132" s="280">
        <v>20</v>
      </c>
      <c r="K132" s="302"/>
    </row>
    <row r="133" s="1" customFormat="1" ht="15" customHeight="1">
      <c r="B133" s="299"/>
      <c r="C133" s="254" t="s">
        <v>2392</v>
      </c>
      <c r="D133" s="254"/>
      <c r="E133" s="254"/>
      <c r="F133" s="277" t="s">
        <v>2393</v>
      </c>
      <c r="G133" s="254"/>
      <c r="H133" s="254" t="s">
        <v>2427</v>
      </c>
      <c r="I133" s="254" t="s">
        <v>2389</v>
      </c>
      <c r="J133" s="254">
        <v>50</v>
      </c>
      <c r="K133" s="302"/>
    </row>
    <row r="134" s="1" customFormat="1" ht="15" customHeight="1">
      <c r="B134" s="299"/>
      <c r="C134" s="254" t="s">
        <v>2406</v>
      </c>
      <c r="D134" s="254"/>
      <c r="E134" s="254"/>
      <c r="F134" s="277" t="s">
        <v>2393</v>
      </c>
      <c r="G134" s="254"/>
      <c r="H134" s="254" t="s">
        <v>2427</v>
      </c>
      <c r="I134" s="254" t="s">
        <v>2389</v>
      </c>
      <c r="J134" s="254">
        <v>50</v>
      </c>
      <c r="K134" s="302"/>
    </row>
    <row r="135" s="1" customFormat="1" ht="15" customHeight="1">
      <c r="B135" s="299"/>
      <c r="C135" s="254" t="s">
        <v>2412</v>
      </c>
      <c r="D135" s="254"/>
      <c r="E135" s="254"/>
      <c r="F135" s="277" t="s">
        <v>2393</v>
      </c>
      <c r="G135" s="254"/>
      <c r="H135" s="254" t="s">
        <v>2427</v>
      </c>
      <c r="I135" s="254" t="s">
        <v>2389</v>
      </c>
      <c r="J135" s="254">
        <v>50</v>
      </c>
      <c r="K135" s="302"/>
    </row>
    <row r="136" s="1" customFormat="1" ht="15" customHeight="1">
      <c r="B136" s="299"/>
      <c r="C136" s="254" t="s">
        <v>2414</v>
      </c>
      <c r="D136" s="254"/>
      <c r="E136" s="254"/>
      <c r="F136" s="277" t="s">
        <v>2393</v>
      </c>
      <c r="G136" s="254"/>
      <c r="H136" s="254" t="s">
        <v>2427</v>
      </c>
      <c r="I136" s="254" t="s">
        <v>2389</v>
      </c>
      <c r="J136" s="254">
        <v>50</v>
      </c>
      <c r="K136" s="302"/>
    </row>
    <row r="137" s="1" customFormat="1" ht="15" customHeight="1">
      <c r="B137" s="299"/>
      <c r="C137" s="254" t="s">
        <v>2415</v>
      </c>
      <c r="D137" s="254"/>
      <c r="E137" s="254"/>
      <c r="F137" s="277" t="s">
        <v>2393</v>
      </c>
      <c r="G137" s="254"/>
      <c r="H137" s="254" t="s">
        <v>2440</v>
      </c>
      <c r="I137" s="254" t="s">
        <v>2389</v>
      </c>
      <c r="J137" s="254">
        <v>255</v>
      </c>
      <c r="K137" s="302"/>
    </row>
    <row r="138" s="1" customFormat="1" ht="15" customHeight="1">
      <c r="B138" s="299"/>
      <c r="C138" s="254" t="s">
        <v>2417</v>
      </c>
      <c r="D138" s="254"/>
      <c r="E138" s="254"/>
      <c r="F138" s="277" t="s">
        <v>2387</v>
      </c>
      <c r="G138" s="254"/>
      <c r="H138" s="254" t="s">
        <v>2441</v>
      </c>
      <c r="I138" s="254" t="s">
        <v>2419</v>
      </c>
      <c r="J138" s="254"/>
      <c r="K138" s="302"/>
    </row>
    <row r="139" s="1" customFormat="1" ht="15" customHeight="1">
      <c r="B139" s="299"/>
      <c r="C139" s="254" t="s">
        <v>2420</v>
      </c>
      <c r="D139" s="254"/>
      <c r="E139" s="254"/>
      <c r="F139" s="277" t="s">
        <v>2387</v>
      </c>
      <c r="G139" s="254"/>
      <c r="H139" s="254" t="s">
        <v>2442</v>
      </c>
      <c r="I139" s="254" t="s">
        <v>2422</v>
      </c>
      <c r="J139" s="254"/>
      <c r="K139" s="302"/>
    </row>
    <row r="140" s="1" customFormat="1" ht="15" customHeight="1">
      <c r="B140" s="299"/>
      <c r="C140" s="254" t="s">
        <v>2423</v>
      </c>
      <c r="D140" s="254"/>
      <c r="E140" s="254"/>
      <c r="F140" s="277" t="s">
        <v>2387</v>
      </c>
      <c r="G140" s="254"/>
      <c r="H140" s="254" t="s">
        <v>2423</v>
      </c>
      <c r="I140" s="254" t="s">
        <v>2422</v>
      </c>
      <c r="J140" s="254"/>
      <c r="K140" s="302"/>
    </row>
    <row r="141" s="1" customFormat="1" ht="15" customHeight="1">
      <c r="B141" s="299"/>
      <c r="C141" s="254" t="s">
        <v>39</v>
      </c>
      <c r="D141" s="254"/>
      <c r="E141" s="254"/>
      <c r="F141" s="277" t="s">
        <v>2387</v>
      </c>
      <c r="G141" s="254"/>
      <c r="H141" s="254" t="s">
        <v>2443</v>
      </c>
      <c r="I141" s="254" t="s">
        <v>2422</v>
      </c>
      <c r="J141" s="254"/>
      <c r="K141" s="302"/>
    </row>
    <row r="142" s="1" customFormat="1" ht="15" customHeight="1">
      <c r="B142" s="299"/>
      <c r="C142" s="254" t="s">
        <v>2444</v>
      </c>
      <c r="D142" s="254"/>
      <c r="E142" s="254"/>
      <c r="F142" s="277" t="s">
        <v>2387</v>
      </c>
      <c r="G142" s="254"/>
      <c r="H142" s="254" t="s">
        <v>2445</v>
      </c>
      <c r="I142" s="254" t="s">
        <v>2422</v>
      </c>
      <c r="J142" s="254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90"/>
      <c r="C144" s="290"/>
      <c r="D144" s="290"/>
      <c r="E144" s="290"/>
      <c r="F144" s="291"/>
      <c r="G144" s="290"/>
      <c r="H144" s="290"/>
      <c r="I144" s="290"/>
      <c r="J144" s="290"/>
      <c r="K144" s="290"/>
    </row>
    <row r="145" s="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="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="1" customFormat="1" ht="45" customHeight="1">
      <c r="B147" s="266"/>
      <c r="C147" s="267" t="s">
        <v>2446</v>
      </c>
      <c r="D147" s="267"/>
      <c r="E147" s="267"/>
      <c r="F147" s="267"/>
      <c r="G147" s="267"/>
      <c r="H147" s="267"/>
      <c r="I147" s="267"/>
      <c r="J147" s="267"/>
      <c r="K147" s="268"/>
    </row>
    <row r="148" s="1" customFormat="1" ht="17.25" customHeight="1">
      <c r="B148" s="266"/>
      <c r="C148" s="269" t="s">
        <v>2381</v>
      </c>
      <c r="D148" s="269"/>
      <c r="E148" s="269"/>
      <c r="F148" s="269" t="s">
        <v>2382</v>
      </c>
      <c r="G148" s="270"/>
      <c r="H148" s="269" t="s">
        <v>55</v>
      </c>
      <c r="I148" s="269" t="s">
        <v>58</v>
      </c>
      <c r="J148" s="269" t="s">
        <v>2383</v>
      </c>
      <c r="K148" s="268"/>
    </row>
    <row r="149" s="1" customFormat="1" ht="17.25" customHeight="1">
      <c r="B149" s="266"/>
      <c r="C149" s="271" t="s">
        <v>2384</v>
      </c>
      <c r="D149" s="271"/>
      <c r="E149" s="271"/>
      <c r="F149" s="272" t="s">
        <v>2385</v>
      </c>
      <c r="G149" s="273"/>
      <c r="H149" s="271"/>
      <c r="I149" s="271"/>
      <c r="J149" s="271" t="s">
        <v>2386</v>
      </c>
      <c r="K149" s="268"/>
    </row>
    <row r="150" s="1" customFormat="1" ht="5.25" customHeight="1">
      <c r="B150" s="279"/>
      <c r="C150" s="274"/>
      <c r="D150" s="274"/>
      <c r="E150" s="274"/>
      <c r="F150" s="274"/>
      <c r="G150" s="275"/>
      <c r="H150" s="274"/>
      <c r="I150" s="274"/>
      <c r="J150" s="274"/>
      <c r="K150" s="302"/>
    </row>
    <row r="151" s="1" customFormat="1" ht="15" customHeight="1">
      <c r="B151" s="279"/>
      <c r="C151" s="306" t="s">
        <v>2390</v>
      </c>
      <c r="D151" s="254"/>
      <c r="E151" s="254"/>
      <c r="F151" s="307" t="s">
        <v>2387</v>
      </c>
      <c r="G151" s="254"/>
      <c r="H151" s="306" t="s">
        <v>2427</v>
      </c>
      <c r="I151" s="306" t="s">
        <v>2389</v>
      </c>
      <c r="J151" s="306">
        <v>120</v>
      </c>
      <c r="K151" s="302"/>
    </row>
    <row r="152" s="1" customFormat="1" ht="15" customHeight="1">
      <c r="B152" s="279"/>
      <c r="C152" s="306" t="s">
        <v>2436</v>
      </c>
      <c r="D152" s="254"/>
      <c r="E152" s="254"/>
      <c r="F152" s="307" t="s">
        <v>2387</v>
      </c>
      <c r="G152" s="254"/>
      <c r="H152" s="306" t="s">
        <v>2447</v>
      </c>
      <c r="I152" s="306" t="s">
        <v>2389</v>
      </c>
      <c r="J152" s="306" t="s">
        <v>2438</v>
      </c>
      <c r="K152" s="302"/>
    </row>
    <row r="153" s="1" customFormat="1" ht="15" customHeight="1">
      <c r="B153" s="279"/>
      <c r="C153" s="306" t="s">
        <v>2335</v>
      </c>
      <c r="D153" s="254"/>
      <c r="E153" s="254"/>
      <c r="F153" s="307" t="s">
        <v>2387</v>
      </c>
      <c r="G153" s="254"/>
      <c r="H153" s="306" t="s">
        <v>2448</v>
      </c>
      <c r="I153" s="306" t="s">
        <v>2389</v>
      </c>
      <c r="J153" s="306" t="s">
        <v>2438</v>
      </c>
      <c r="K153" s="302"/>
    </row>
    <row r="154" s="1" customFormat="1" ht="15" customHeight="1">
      <c r="B154" s="279"/>
      <c r="C154" s="306" t="s">
        <v>2392</v>
      </c>
      <c r="D154" s="254"/>
      <c r="E154" s="254"/>
      <c r="F154" s="307" t="s">
        <v>2393</v>
      </c>
      <c r="G154" s="254"/>
      <c r="H154" s="306" t="s">
        <v>2427</v>
      </c>
      <c r="I154" s="306" t="s">
        <v>2389</v>
      </c>
      <c r="J154" s="306">
        <v>50</v>
      </c>
      <c r="K154" s="302"/>
    </row>
    <row r="155" s="1" customFormat="1" ht="15" customHeight="1">
      <c r="B155" s="279"/>
      <c r="C155" s="306" t="s">
        <v>2395</v>
      </c>
      <c r="D155" s="254"/>
      <c r="E155" s="254"/>
      <c r="F155" s="307" t="s">
        <v>2387</v>
      </c>
      <c r="G155" s="254"/>
      <c r="H155" s="306" t="s">
        <v>2427</v>
      </c>
      <c r="I155" s="306" t="s">
        <v>2397</v>
      </c>
      <c r="J155" s="306"/>
      <c r="K155" s="302"/>
    </row>
    <row r="156" s="1" customFormat="1" ht="15" customHeight="1">
      <c r="B156" s="279"/>
      <c r="C156" s="306" t="s">
        <v>2406</v>
      </c>
      <c r="D156" s="254"/>
      <c r="E156" s="254"/>
      <c r="F156" s="307" t="s">
        <v>2393</v>
      </c>
      <c r="G156" s="254"/>
      <c r="H156" s="306" t="s">
        <v>2427</v>
      </c>
      <c r="I156" s="306" t="s">
        <v>2389</v>
      </c>
      <c r="J156" s="306">
        <v>50</v>
      </c>
      <c r="K156" s="302"/>
    </row>
    <row r="157" s="1" customFormat="1" ht="15" customHeight="1">
      <c r="B157" s="279"/>
      <c r="C157" s="306" t="s">
        <v>2414</v>
      </c>
      <c r="D157" s="254"/>
      <c r="E157" s="254"/>
      <c r="F157" s="307" t="s">
        <v>2393</v>
      </c>
      <c r="G157" s="254"/>
      <c r="H157" s="306" t="s">
        <v>2427</v>
      </c>
      <c r="I157" s="306" t="s">
        <v>2389</v>
      </c>
      <c r="J157" s="306">
        <v>50</v>
      </c>
      <c r="K157" s="302"/>
    </row>
    <row r="158" s="1" customFormat="1" ht="15" customHeight="1">
      <c r="B158" s="279"/>
      <c r="C158" s="306" t="s">
        <v>2412</v>
      </c>
      <c r="D158" s="254"/>
      <c r="E158" s="254"/>
      <c r="F158" s="307" t="s">
        <v>2393</v>
      </c>
      <c r="G158" s="254"/>
      <c r="H158" s="306" t="s">
        <v>2427</v>
      </c>
      <c r="I158" s="306" t="s">
        <v>2389</v>
      </c>
      <c r="J158" s="306">
        <v>50</v>
      </c>
      <c r="K158" s="302"/>
    </row>
    <row r="159" s="1" customFormat="1" ht="15" customHeight="1">
      <c r="B159" s="279"/>
      <c r="C159" s="306" t="s">
        <v>97</v>
      </c>
      <c r="D159" s="254"/>
      <c r="E159" s="254"/>
      <c r="F159" s="307" t="s">
        <v>2387</v>
      </c>
      <c r="G159" s="254"/>
      <c r="H159" s="306" t="s">
        <v>2449</v>
      </c>
      <c r="I159" s="306" t="s">
        <v>2389</v>
      </c>
      <c r="J159" s="306" t="s">
        <v>2450</v>
      </c>
      <c r="K159" s="302"/>
    </row>
    <row r="160" s="1" customFormat="1" ht="15" customHeight="1">
      <c r="B160" s="279"/>
      <c r="C160" s="306" t="s">
        <v>2451</v>
      </c>
      <c r="D160" s="254"/>
      <c r="E160" s="254"/>
      <c r="F160" s="307" t="s">
        <v>2387</v>
      </c>
      <c r="G160" s="254"/>
      <c r="H160" s="306" t="s">
        <v>2452</v>
      </c>
      <c r="I160" s="306" t="s">
        <v>2422</v>
      </c>
      <c r="J160" s="306"/>
      <c r="K160" s="302"/>
    </row>
    <row r="161" s="1" customFormat="1" ht="15" customHeight="1">
      <c r="B161" s="308"/>
      <c r="C161" s="309"/>
      <c r="D161" s="309"/>
      <c r="E161" s="309"/>
      <c r="F161" s="309"/>
      <c r="G161" s="309"/>
      <c r="H161" s="309"/>
      <c r="I161" s="309"/>
      <c r="J161" s="309"/>
      <c r="K161" s="310"/>
    </row>
    <row r="162" s="1" customFormat="1" ht="18.75" customHeight="1">
      <c r="B162" s="290"/>
      <c r="C162" s="300"/>
      <c r="D162" s="300"/>
      <c r="E162" s="300"/>
      <c r="F162" s="311"/>
      <c r="G162" s="300"/>
      <c r="H162" s="300"/>
      <c r="I162" s="300"/>
      <c r="J162" s="300"/>
      <c r="K162" s="290"/>
    </row>
    <row r="163" s="1" customFormat="1" ht="18.75" customHeight="1">
      <c r="B163" s="290"/>
      <c r="C163" s="300"/>
      <c r="D163" s="300"/>
      <c r="E163" s="300"/>
      <c r="F163" s="311"/>
      <c r="G163" s="300"/>
      <c r="H163" s="300"/>
      <c r="I163" s="300"/>
      <c r="J163" s="300"/>
      <c r="K163" s="290"/>
    </row>
    <row r="164" s="1" customFormat="1" ht="18.75" customHeight="1">
      <c r="B164" s="290"/>
      <c r="C164" s="300"/>
      <c r="D164" s="300"/>
      <c r="E164" s="300"/>
      <c r="F164" s="311"/>
      <c r="G164" s="300"/>
      <c r="H164" s="300"/>
      <c r="I164" s="300"/>
      <c r="J164" s="300"/>
      <c r="K164" s="290"/>
    </row>
    <row r="165" s="1" customFormat="1" ht="18.75" customHeight="1">
      <c r="B165" s="290"/>
      <c r="C165" s="300"/>
      <c r="D165" s="300"/>
      <c r="E165" s="300"/>
      <c r="F165" s="311"/>
      <c r="G165" s="300"/>
      <c r="H165" s="300"/>
      <c r="I165" s="300"/>
      <c r="J165" s="300"/>
      <c r="K165" s="290"/>
    </row>
    <row r="166" s="1" customFormat="1" ht="18.75" customHeight="1">
      <c r="B166" s="290"/>
      <c r="C166" s="300"/>
      <c r="D166" s="300"/>
      <c r="E166" s="300"/>
      <c r="F166" s="311"/>
      <c r="G166" s="300"/>
      <c r="H166" s="300"/>
      <c r="I166" s="300"/>
      <c r="J166" s="300"/>
      <c r="K166" s="290"/>
    </row>
    <row r="167" s="1" customFormat="1" ht="18.75" customHeight="1">
      <c r="B167" s="290"/>
      <c r="C167" s="300"/>
      <c r="D167" s="300"/>
      <c r="E167" s="300"/>
      <c r="F167" s="311"/>
      <c r="G167" s="300"/>
      <c r="H167" s="300"/>
      <c r="I167" s="300"/>
      <c r="J167" s="300"/>
      <c r="K167" s="290"/>
    </row>
    <row r="168" s="1" customFormat="1" ht="18.75" customHeight="1">
      <c r="B168" s="290"/>
      <c r="C168" s="300"/>
      <c r="D168" s="300"/>
      <c r="E168" s="300"/>
      <c r="F168" s="311"/>
      <c r="G168" s="300"/>
      <c r="H168" s="300"/>
      <c r="I168" s="300"/>
      <c r="J168" s="300"/>
      <c r="K168" s="290"/>
    </row>
    <row r="169" s="1" customFormat="1" ht="18.75" customHeight="1">
      <c r="B169" s="262"/>
      <c r="C169" s="262"/>
      <c r="D169" s="262"/>
      <c r="E169" s="262"/>
      <c r="F169" s="262"/>
      <c r="G169" s="262"/>
      <c r="H169" s="262"/>
      <c r="I169" s="262"/>
      <c r="J169" s="262"/>
      <c r="K169" s="262"/>
    </row>
    <row r="170" s="1" customFormat="1" ht="7.5" customHeight="1">
      <c r="B170" s="241"/>
      <c r="C170" s="242"/>
      <c r="D170" s="242"/>
      <c r="E170" s="242"/>
      <c r="F170" s="242"/>
      <c r="G170" s="242"/>
      <c r="H170" s="242"/>
      <c r="I170" s="242"/>
      <c r="J170" s="242"/>
      <c r="K170" s="243"/>
    </row>
    <row r="171" s="1" customFormat="1" ht="45" customHeight="1">
      <c r="B171" s="244"/>
      <c r="C171" s="245" t="s">
        <v>2453</v>
      </c>
      <c r="D171" s="245"/>
      <c r="E171" s="245"/>
      <c r="F171" s="245"/>
      <c r="G171" s="245"/>
      <c r="H171" s="245"/>
      <c r="I171" s="245"/>
      <c r="J171" s="245"/>
      <c r="K171" s="246"/>
    </row>
    <row r="172" s="1" customFormat="1" ht="17.25" customHeight="1">
      <c r="B172" s="244"/>
      <c r="C172" s="269" t="s">
        <v>2381</v>
      </c>
      <c r="D172" s="269"/>
      <c r="E172" s="269"/>
      <c r="F172" s="269" t="s">
        <v>2382</v>
      </c>
      <c r="G172" s="312"/>
      <c r="H172" s="313" t="s">
        <v>55</v>
      </c>
      <c r="I172" s="313" t="s">
        <v>58</v>
      </c>
      <c r="J172" s="269" t="s">
        <v>2383</v>
      </c>
      <c r="K172" s="246"/>
    </row>
    <row r="173" s="1" customFormat="1" ht="17.25" customHeight="1">
      <c r="B173" s="247"/>
      <c r="C173" s="271" t="s">
        <v>2384</v>
      </c>
      <c r="D173" s="271"/>
      <c r="E173" s="271"/>
      <c r="F173" s="272" t="s">
        <v>2385</v>
      </c>
      <c r="G173" s="314"/>
      <c r="H173" s="315"/>
      <c r="I173" s="315"/>
      <c r="J173" s="271" t="s">
        <v>2386</v>
      </c>
      <c r="K173" s="249"/>
    </row>
    <row r="174" s="1" customFormat="1" ht="5.25" customHeight="1">
      <c r="B174" s="279"/>
      <c r="C174" s="274"/>
      <c r="D174" s="274"/>
      <c r="E174" s="274"/>
      <c r="F174" s="274"/>
      <c r="G174" s="275"/>
      <c r="H174" s="274"/>
      <c r="I174" s="274"/>
      <c r="J174" s="274"/>
      <c r="K174" s="302"/>
    </row>
    <row r="175" s="1" customFormat="1" ht="15" customHeight="1">
      <c r="B175" s="279"/>
      <c r="C175" s="254" t="s">
        <v>2390</v>
      </c>
      <c r="D175" s="254"/>
      <c r="E175" s="254"/>
      <c r="F175" s="277" t="s">
        <v>2387</v>
      </c>
      <c r="G175" s="254"/>
      <c r="H175" s="254" t="s">
        <v>2427</v>
      </c>
      <c r="I175" s="254" t="s">
        <v>2389</v>
      </c>
      <c r="J175" s="254">
        <v>120</v>
      </c>
      <c r="K175" s="302"/>
    </row>
    <row r="176" s="1" customFormat="1" ht="15" customHeight="1">
      <c r="B176" s="279"/>
      <c r="C176" s="254" t="s">
        <v>2436</v>
      </c>
      <c r="D176" s="254"/>
      <c r="E176" s="254"/>
      <c r="F176" s="277" t="s">
        <v>2387</v>
      </c>
      <c r="G176" s="254"/>
      <c r="H176" s="254" t="s">
        <v>2437</v>
      </c>
      <c r="I176" s="254" t="s">
        <v>2389</v>
      </c>
      <c r="J176" s="254" t="s">
        <v>2438</v>
      </c>
      <c r="K176" s="302"/>
    </row>
    <row r="177" s="1" customFormat="1" ht="15" customHeight="1">
      <c r="B177" s="279"/>
      <c r="C177" s="254" t="s">
        <v>2335</v>
      </c>
      <c r="D177" s="254"/>
      <c r="E177" s="254"/>
      <c r="F177" s="277" t="s">
        <v>2387</v>
      </c>
      <c r="G177" s="254"/>
      <c r="H177" s="254" t="s">
        <v>2454</v>
      </c>
      <c r="I177" s="254" t="s">
        <v>2389</v>
      </c>
      <c r="J177" s="254" t="s">
        <v>2438</v>
      </c>
      <c r="K177" s="302"/>
    </row>
    <row r="178" s="1" customFormat="1" ht="15" customHeight="1">
      <c r="B178" s="279"/>
      <c r="C178" s="254" t="s">
        <v>2392</v>
      </c>
      <c r="D178" s="254"/>
      <c r="E178" s="254"/>
      <c r="F178" s="277" t="s">
        <v>2393</v>
      </c>
      <c r="G178" s="254"/>
      <c r="H178" s="254" t="s">
        <v>2454</v>
      </c>
      <c r="I178" s="254" t="s">
        <v>2389</v>
      </c>
      <c r="J178" s="254">
        <v>50</v>
      </c>
      <c r="K178" s="302"/>
    </row>
    <row r="179" s="1" customFormat="1" ht="15" customHeight="1">
      <c r="B179" s="279"/>
      <c r="C179" s="254" t="s">
        <v>2395</v>
      </c>
      <c r="D179" s="254"/>
      <c r="E179" s="254"/>
      <c r="F179" s="277" t="s">
        <v>2387</v>
      </c>
      <c r="G179" s="254"/>
      <c r="H179" s="254" t="s">
        <v>2454</v>
      </c>
      <c r="I179" s="254" t="s">
        <v>2397</v>
      </c>
      <c r="J179" s="254"/>
      <c r="K179" s="302"/>
    </row>
    <row r="180" s="1" customFormat="1" ht="15" customHeight="1">
      <c r="B180" s="279"/>
      <c r="C180" s="254" t="s">
        <v>2406</v>
      </c>
      <c r="D180" s="254"/>
      <c r="E180" s="254"/>
      <c r="F180" s="277" t="s">
        <v>2393</v>
      </c>
      <c r="G180" s="254"/>
      <c r="H180" s="254" t="s">
        <v>2454</v>
      </c>
      <c r="I180" s="254" t="s">
        <v>2389</v>
      </c>
      <c r="J180" s="254">
        <v>50</v>
      </c>
      <c r="K180" s="302"/>
    </row>
    <row r="181" s="1" customFormat="1" ht="15" customHeight="1">
      <c r="B181" s="279"/>
      <c r="C181" s="254" t="s">
        <v>2414</v>
      </c>
      <c r="D181" s="254"/>
      <c r="E181" s="254"/>
      <c r="F181" s="277" t="s">
        <v>2393</v>
      </c>
      <c r="G181" s="254"/>
      <c r="H181" s="254" t="s">
        <v>2454</v>
      </c>
      <c r="I181" s="254" t="s">
        <v>2389</v>
      </c>
      <c r="J181" s="254">
        <v>50</v>
      </c>
      <c r="K181" s="302"/>
    </row>
    <row r="182" s="1" customFormat="1" ht="15" customHeight="1">
      <c r="B182" s="279"/>
      <c r="C182" s="254" t="s">
        <v>2412</v>
      </c>
      <c r="D182" s="254"/>
      <c r="E182" s="254"/>
      <c r="F182" s="277" t="s">
        <v>2393</v>
      </c>
      <c r="G182" s="254"/>
      <c r="H182" s="254" t="s">
        <v>2454</v>
      </c>
      <c r="I182" s="254" t="s">
        <v>2389</v>
      </c>
      <c r="J182" s="254">
        <v>50</v>
      </c>
      <c r="K182" s="302"/>
    </row>
    <row r="183" s="1" customFormat="1" ht="15" customHeight="1">
      <c r="B183" s="279"/>
      <c r="C183" s="254" t="s">
        <v>102</v>
      </c>
      <c r="D183" s="254"/>
      <c r="E183" s="254"/>
      <c r="F183" s="277" t="s">
        <v>2387</v>
      </c>
      <c r="G183" s="254"/>
      <c r="H183" s="254" t="s">
        <v>2455</v>
      </c>
      <c r="I183" s="254" t="s">
        <v>2456</v>
      </c>
      <c r="J183" s="254"/>
      <c r="K183" s="302"/>
    </row>
    <row r="184" s="1" customFormat="1" ht="15" customHeight="1">
      <c r="B184" s="279"/>
      <c r="C184" s="254" t="s">
        <v>58</v>
      </c>
      <c r="D184" s="254"/>
      <c r="E184" s="254"/>
      <c r="F184" s="277" t="s">
        <v>2387</v>
      </c>
      <c r="G184" s="254"/>
      <c r="H184" s="254" t="s">
        <v>2457</v>
      </c>
      <c r="I184" s="254" t="s">
        <v>2458</v>
      </c>
      <c r="J184" s="254">
        <v>1</v>
      </c>
      <c r="K184" s="302"/>
    </row>
    <row r="185" s="1" customFormat="1" ht="15" customHeight="1">
      <c r="B185" s="279"/>
      <c r="C185" s="254" t="s">
        <v>54</v>
      </c>
      <c r="D185" s="254"/>
      <c r="E185" s="254"/>
      <c r="F185" s="277" t="s">
        <v>2387</v>
      </c>
      <c r="G185" s="254"/>
      <c r="H185" s="254" t="s">
        <v>2459</v>
      </c>
      <c r="I185" s="254" t="s">
        <v>2389</v>
      </c>
      <c r="J185" s="254">
        <v>20</v>
      </c>
      <c r="K185" s="302"/>
    </row>
    <row r="186" s="1" customFormat="1" ht="15" customHeight="1">
      <c r="B186" s="279"/>
      <c r="C186" s="254" t="s">
        <v>55</v>
      </c>
      <c r="D186" s="254"/>
      <c r="E186" s="254"/>
      <c r="F186" s="277" t="s">
        <v>2387</v>
      </c>
      <c r="G186" s="254"/>
      <c r="H186" s="254" t="s">
        <v>2460</v>
      </c>
      <c r="I186" s="254" t="s">
        <v>2389</v>
      </c>
      <c r="J186" s="254">
        <v>255</v>
      </c>
      <c r="K186" s="302"/>
    </row>
    <row r="187" s="1" customFormat="1" ht="15" customHeight="1">
      <c r="B187" s="279"/>
      <c r="C187" s="254" t="s">
        <v>103</v>
      </c>
      <c r="D187" s="254"/>
      <c r="E187" s="254"/>
      <c r="F187" s="277" t="s">
        <v>2387</v>
      </c>
      <c r="G187" s="254"/>
      <c r="H187" s="254" t="s">
        <v>2351</v>
      </c>
      <c r="I187" s="254" t="s">
        <v>2389</v>
      </c>
      <c r="J187" s="254">
        <v>10</v>
      </c>
      <c r="K187" s="302"/>
    </row>
    <row r="188" s="1" customFormat="1" ht="15" customHeight="1">
      <c r="B188" s="279"/>
      <c r="C188" s="254" t="s">
        <v>104</v>
      </c>
      <c r="D188" s="254"/>
      <c r="E188" s="254"/>
      <c r="F188" s="277" t="s">
        <v>2387</v>
      </c>
      <c r="G188" s="254"/>
      <c r="H188" s="254" t="s">
        <v>2461</v>
      </c>
      <c r="I188" s="254" t="s">
        <v>2422</v>
      </c>
      <c r="J188" s="254"/>
      <c r="K188" s="302"/>
    </row>
    <row r="189" s="1" customFormat="1" ht="15" customHeight="1">
      <c r="B189" s="279"/>
      <c r="C189" s="254" t="s">
        <v>2462</v>
      </c>
      <c r="D189" s="254"/>
      <c r="E189" s="254"/>
      <c r="F189" s="277" t="s">
        <v>2387</v>
      </c>
      <c r="G189" s="254"/>
      <c r="H189" s="254" t="s">
        <v>2463</v>
      </c>
      <c r="I189" s="254" t="s">
        <v>2422</v>
      </c>
      <c r="J189" s="254"/>
      <c r="K189" s="302"/>
    </row>
    <row r="190" s="1" customFormat="1" ht="15" customHeight="1">
      <c r="B190" s="279"/>
      <c r="C190" s="254" t="s">
        <v>2451</v>
      </c>
      <c r="D190" s="254"/>
      <c r="E190" s="254"/>
      <c r="F190" s="277" t="s">
        <v>2387</v>
      </c>
      <c r="G190" s="254"/>
      <c r="H190" s="254" t="s">
        <v>2464</v>
      </c>
      <c r="I190" s="254" t="s">
        <v>2422</v>
      </c>
      <c r="J190" s="254"/>
      <c r="K190" s="302"/>
    </row>
    <row r="191" s="1" customFormat="1" ht="15" customHeight="1">
      <c r="B191" s="279"/>
      <c r="C191" s="254" t="s">
        <v>106</v>
      </c>
      <c r="D191" s="254"/>
      <c r="E191" s="254"/>
      <c r="F191" s="277" t="s">
        <v>2393</v>
      </c>
      <c r="G191" s="254"/>
      <c r="H191" s="254" t="s">
        <v>2465</v>
      </c>
      <c r="I191" s="254" t="s">
        <v>2389</v>
      </c>
      <c r="J191" s="254">
        <v>50</v>
      </c>
      <c r="K191" s="302"/>
    </row>
    <row r="192" s="1" customFormat="1" ht="15" customHeight="1">
      <c r="B192" s="279"/>
      <c r="C192" s="254" t="s">
        <v>2466</v>
      </c>
      <c r="D192" s="254"/>
      <c r="E192" s="254"/>
      <c r="F192" s="277" t="s">
        <v>2393</v>
      </c>
      <c r="G192" s="254"/>
      <c r="H192" s="254" t="s">
        <v>2467</v>
      </c>
      <c r="I192" s="254" t="s">
        <v>2468</v>
      </c>
      <c r="J192" s="254"/>
      <c r="K192" s="302"/>
    </row>
    <row r="193" s="1" customFormat="1" ht="15" customHeight="1">
      <c r="B193" s="279"/>
      <c r="C193" s="254" t="s">
        <v>2469</v>
      </c>
      <c r="D193" s="254"/>
      <c r="E193" s="254"/>
      <c r="F193" s="277" t="s">
        <v>2393</v>
      </c>
      <c r="G193" s="254"/>
      <c r="H193" s="254" t="s">
        <v>2470</v>
      </c>
      <c r="I193" s="254" t="s">
        <v>2468</v>
      </c>
      <c r="J193" s="254"/>
      <c r="K193" s="302"/>
    </row>
    <row r="194" s="1" customFormat="1" ht="15" customHeight="1">
      <c r="B194" s="279"/>
      <c r="C194" s="254" t="s">
        <v>2471</v>
      </c>
      <c r="D194" s="254"/>
      <c r="E194" s="254"/>
      <c r="F194" s="277" t="s">
        <v>2393</v>
      </c>
      <c r="G194" s="254"/>
      <c r="H194" s="254" t="s">
        <v>2472</v>
      </c>
      <c r="I194" s="254" t="s">
        <v>2468</v>
      </c>
      <c r="J194" s="254"/>
      <c r="K194" s="302"/>
    </row>
    <row r="195" s="1" customFormat="1" ht="15" customHeight="1">
      <c r="B195" s="279"/>
      <c r="C195" s="316" t="s">
        <v>2473</v>
      </c>
      <c r="D195" s="254"/>
      <c r="E195" s="254"/>
      <c r="F195" s="277" t="s">
        <v>2393</v>
      </c>
      <c r="G195" s="254"/>
      <c r="H195" s="254" t="s">
        <v>2474</v>
      </c>
      <c r="I195" s="254" t="s">
        <v>2475</v>
      </c>
      <c r="J195" s="317" t="s">
        <v>2476</v>
      </c>
      <c r="K195" s="302"/>
    </row>
    <row r="196" s="14" customFormat="1" ht="15" customHeight="1">
      <c r="B196" s="318"/>
      <c r="C196" s="319" t="s">
        <v>2477</v>
      </c>
      <c r="D196" s="320"/>
      <c r="E196" s="320"/>
      <c r="F196" s="321" t="s">
        <v>2393</v>
      </c>
      <c r="G196" s="320"/>
      <c r="H196" s="320" t="s">
        <v>2478</v>
      </c>
      <c r="I196" s="320" t="s">
        <v>2475</v>
      </c>
      <c r="J196" s="322" t="s">
        <v>2476</v>
      </c>
      <c r="K196" s="323"/>
    </row>
    <row r="197" s="1" customFormat="1" ht="15" customHeight="1">
      <c r="B197" s="279"/>
      <c r="C197" s="316" t="s">
        <v>43</v>
      </c>
      <c r="D197" s="254"/>
      <c r="E197" s="254"/>
      <c r="F197" s="277" t="s">
        <v>2387</v>
      </c>
      <c r="G197" s="254"/>
      <c r="H197" s="251" t="s">
        <v>2479</v>
      </c>
      <c r="I197" s="254" t="s">
        <v>2480</v>
      </c>
      <c r="J197" s="254"/>
      <c r="K197" s="302"/>
    </row>
    <row r="198" s="1" customFormat="1" ht="15" customHeight="1">
      <c r="B198" s="279"/>
      <c r="C198" s="316" t="s">
        <v>2481</v>
      </c>
      <c r="D198" s="254"/>
      <c r="E198" s="254"/>
      <c r="F198" s="277" t="s">
        <v>2387</v>
      </c>
      <c r="G198" s="254"/>
      <c r="H198" s="254" t="s">
        <v>2482</v>
      </c>
      <c r="I198" s="254" t="s">
        <v>2422</v>
      </c>
      <c r="J198" s="254"/>
      <c r="K198" s="302"/>
    </row>
    <row r="199" s="1" customFormat="1" ht="15" customHeight="1">
      <c r="B199" s="279"/>
      <c r="C199" s="316" t="s">
        <v>2483</v>
      </c>
      <c r="D199" s="254"/>
      <c r="E199" s="254"/>
      <c r="F199" s="277" t="s">
        <v>2387</v>
      </c>
      <c r="G199" s="254"/>
      <c r="H199" s="254" t="s">
        <v>2484</v>
      </c>
      <c r="I199" s="254" t="s">
        <v>2422</v>
      </c>
      <c r="J199" s="254"/>
      <c r="K199" s="302"/>
    </row>
    <row r="200" s="1" customFormat="1" ht="15" customHeight="1">
      <c r="B200" s="279"/>
      <c r="C200" s="316" t="s">
        <v>2485</v>
      </c>
      <c r="D200" s="254"/>
      <c r="E200" s="254"/>
      <c r="F200" s="277" t="s">
        <v>2393</v>
      </c>
      <c r="G200" s="254"/>
      <c r="H200" s="254" t="s">
        <v>2486</v>
      </c>
      <c r="I200" s="254" t="s">
        <v>2422</v>
      </c>
      <c r="J200" s="254"/>
      <c r="K200" s="302"/>
    </row>
    <row r="201" s="1" customFormat="1" ht="15" customHeight="1">
      <c r="B201" s="308"/>
      <c r="C201" s="324"/>
      <c r="D201" s="309"/>
      <c r="E201" s="309"/>
      <c r="F201" s="309"/>
      <c r="G201" s="309"/>
      <c r="H201" s="309"/>
      <c r="I201" s="309"/>
      <c r="J201" s="309"/>
      <c r="K201" s="310"/>
    </row>
    <row r="202" s="1" customFormat="1" ht="18.75" customHeight="1">
      <c r="B202" s="290"/>
      <c r="C202" s="300"/>
      <c r="D202" s="300"/>
      <c r="E202" s="300"/>
      <c r="F202" s="311"/>
      <c r="G202" s="300"/>
      <c r="H202" s="300"/>
      <c r="I202" s="300"/>
      <c r="J202" s="300"/>
      <c r="K202" s="290"/>
    </row>
    <row r="203" s="1" customFormat="1" ht="18.75" customHeight="1">
      <c r="B203" s="262"/>
      <c r="C203" s="262"/>
      <c r="D203" s="262"/>
      <c r="E203" s="262"/>
      <c r="F203" s="262"/>
      <c r="G203" s="262"/>
      <c r="H203" s="262"/>
      <c r="I203" s="262"/>
      <c r="J203" s="262"/>
      <c r="K203" s="262"/>
    </row>
    <row r="204" s="1" customFormat="1" ht="13.5">
      <c r="B204" s="241"/>
      <c r="C204" s="242"/>
      <c r="D204" s="242"/>
      <c r="E204" s="242"/>
      <c r="F204" s="242"/>
      <c r="G204" s="242"/>
      <c r="H204" s="242"/>
      <c r="I204" s="242"/>
      <c r="J204" s="242"/>
      <c r="K204" s="243"/>
    </row>
    <row r="205" s="1" customFormat="1" ht="21" customHeight="1">
      <c r="B205" s="244"/>
      <c r="C205" s="245" t="s">
        <v>2487</v>
      </c>
      <c r="D205" s="245"/>
      <c r="E205" s="245"/>
      <c r="F205" s="245"/>
      <c r="G205" s="245"/>
      <c r="H205" s="245"/>
      <c r="I205" s="245"/>
      <c r="J205" s="245"/>
      <c r="K205" s="246"/>
    </row>
    <row r="206" s="1" customFormat="1" ht="25.5" customHeight="1">
      <c r="B206" s="244"/>
      <c r="C206" s="325" t="s">
        <v>2488</v>
      </c>
      <c r="D206" s="325"/>
      <c r="E206" s="325"/>
      <c r="F206" s="325" t="s">
        <v>2489</v>
      </c>
      <c r="G206" s="326"/>
      <c r="H206" s="325" t="s">
        <v>2490</v>
      </c>
      <c r="I206" s="325"/>
      <c r="J206" s="325"/>
      <c r="K206" s="246"/>
    </row>
    <row r="207" s="1" customFormat="1" ht="5.25" customHeight="1">
      <c r="B207" s="279"/>
      <c r="C207" s="274"/>
      <c r="D207" s="274"/>
      <c r="E207" s="274"/>
      <c r="F207" s="274"/>
      <c r="G207" s="300"/>
      <c r="H207" s="274"/>
      <c r="I207" s="274"/>
      <c r="J207" s="274"/>
      <c r="K207" s="302"/>
    </row>
    <row r="208" s="1" customFormat="1" ht="15" customHeight="1">
      <c r="B208" s="279"/>
      <c r="C208" s="254" t="s">
        <v>2480</v>
      </c>
      <c r="D208" s="254"/>
      <c r="E208" s="254"/>
      <c r="F208" s="277" t="s">
        <v>44</v>
      </c>
      <c r="G208" s="254"/>
      <c r="H208" s="254" t="s">
        <v>2491</v>
      </c>
      <c r="I208" s="254"/>
      <c r="J208" s="254"/>
      <c r="K208" s="302"/>
    </row>
    <row r="209" s="1" customFormat="1" ht="15" customHeight="1">
      <c r="B209" s="279"/>
      <c r="C209" s="254"/>
      <c r="D209" s="254"/>
      <c r="E209" s="254"/>
      <c r="F209" s="277" t="s">
        <v>45</v>
      </c>
      <c r="G209" s="254"/>
      <c r="H209" s="254" t="s">
        <v>2492</v>
      </c>
      <c r="I209" s="254"/>
      <c r="J209" s="254"/>
      <c r="K209" s="302"/>
    </row>
    <row r="210" s="1" customFormat="1" ht="15" customHeight="1">
      <c r="B210" s="279"/>
      <c r="C210" s="254"/>
      <c r="D210" s="254"/>
      <c r="E210" s="254"/>
      <c r="F210" s="277" t="s">
        <v>48</v>
      </c>
      <c r="G210" s="254"/>
      <c r="H210" s="254" t="s">
        <v>2493</v>
      </c>
      <c r="I210" s="254"/>
      <c r="J210" s="254"/>
      <c r="K210" s="302"/>
    </row>
    <row r="211" s="1" customFormat="1" ht="15" customHeight="1">
      <c r="B211" s="279"/>
      <c r="C211" s="254"/>
      <c r="D211" s="254"/>
      <c r="E211" s="254"/>
      <c r="F211" s="277" t="s">
        <v>46</v>
      </c>
      <c r="G211" s="254"/>
      <c r="H211" s="254" t="s">
        <v>2494</v>
      </c>
      <c r="I211" s="254"/>
      <c r="J211" s="254"/>
      <c r="K211" s="302"/>
    </row>
    <row r="212" s="1" customFormat="1" ht="15" customHeight="1">
      <c r="B212" s="279"/>
      <c r="C212" s="254"/>
      <c r="D212" s="254"/>
      <c r="E212" s="254"/>
      <c r="F212" s="277" t="s">
        <v>47</v>
      </c>
      <c r="G212" s="254"/>
      <c r="H212" s="254" t="s">
        <v>2495</v>
      </c>
      <c r="I212" s="254"/>
      <c r="J212" s="254"/>
      <c r="K212" s="302"/>
    </row>
    <row r="213" s="1" customFormat="1" ht="15" customHeight="1">
      <c r="B213" s="279"/>
      <c r="C213" s="254"/>
      <c r="D213" s="254"/>
      <c r="E213" s="254"/>
      <c r="F213" s="277"/>
      <c r="G213" s="254"/>
      <c r="H213" s="254"/>
      <c r="I213" s="254"/>
      <c r="J213" s="254"/>
      <c r="K213" s="302"/>
    </row>
    <row r="214" s="1" customFormat="1" ht="15" customHeight="1">
      <c r="B214" s="279"/>
      <c r="C214" s="254" t="s">
        <v>2434</v>
      </c>
      <c r="D214" s="254"/>
      <c r="E214" s="254"/>
      <c r="F214" s="277" t="s">
        <v>86</v>
      </c>
      <c r="G214" s="254"/>
      <c r="H214" s="254" t="s">
        <v>2496</v>
      </c>
      <c r="I214" s="254"/>
      <c r="J214" s="254"/>
      <c r="K214" s="302"/>
    </row>
    <row r="215" s="1" customFormat="1" ht="15" customHeight="1">
      <c r="B215" s="279"/>
      <c r="C215" s="254"/>
      <c r="D215" s="254"/>
      <c r="E215" s="254"/>
      <c r="F215" s="277" t="s">
        <v>80</v>
      </c>
      <c r="G215" s="254"/>
      <c r="H215" s="254" t="s">
        <v>2333</v>
      </c>
      <c r="I215" s="254"/>
      <c r="J215" s="254"/>
      <c r="K215" s="302"/>
    </row>
    <row r="216" s="1" customFormat="1" ht="15" customHeight="1">
      <c r="B216" s="279"/>
      <c r="C216" s="254"/>
      <c r="D216" s="254"/>
      <c r="E216" s="254"/>
      <c r="F216" s="277" t="s">
        <v>2331</v>
      </c>
      <c r="G216" s="254"/>
      <c r="H216" s="254" t="s">
        <v>2497</v>
      </c>
      <c r="I216" s="254"/>
      <c r="J216" s="254"/>
      <c r="K216" s="302"/>
    </row>
    <row r="217" s="1" customFormat="1" ht="15" customHeight="1">
      <c r="B217" s="327"/>
      <c r="C217" s="254"/>
      <c r="D217" s="254"/>
      <c r="E217" s="254"/>
      <c r="F217" s="277" t="s">
        <v>90</v>
      </c>
      <c r="G217" s="316"/>
      <c r="H217" s="306" t="s">
        <v>2334</v>
      </c>
      <c r="I217" s="306"/>
      <c r="J217" s="306"/>
      <c r="K217" s="328"/>
    </row>
    <row r="218" s="1" customFormat="1" ht="15" customHeight="1">
      <c r="B218" s="327"/>
      <c r="C218" s="254"/>
      <c r="D218" s="254"/>
      <c r="E218" s="254"/>
      <c r="F218" s="277" t="s">
        <v>114</v>
      </c>
      <c r="G218" s="316"/>
      <c r="H218" s="306" t="s">
        <v>2498</v>
      </c>
      <c r="I218" s="306"/>
      <c r="J218" s="306"/>
      <c r="K218" s="328"/>
    </row>
    <row r="219" s="1" customFormat="1" ht="15" customHeight="1">
      <c r="B219" s="327"/>
      <c r="C219" s="254"/>
      <c r="D219" s="254"/>
      <c r="E219" s="254"/>
      <c r="F219" s="277"/>
      <c r="G219" s="316"/>
      <c r="H219" s="306"/>
      <c r="I219" s="306"/>
      <c r="J219" s="306"/>
      <c r="K219" s="328"/>
    </row>
    <row r="220" s="1" customFormat="1" ht="15" customHeight="1">
      <c r="B220" s="327"/>
      <c r="C220" s="254" t="s">
        <v>2458</v>
      </c>
      <c r="D220" s="254"/>
      <c r="E220" s="254"/>
      <c r="F220" s="277">
        <v>1</v>
      </c>
      <c r="G220" s="316"/>
      <c r="H220" s="306" t="s">
        <v>2499</v>
      </c>
      <c r="I220" s="306"/>
      <c r="J220" s="306"/>
      <c r="K220" s="328"/>
    </row>
    <row r="221" s="1" customFormat="1" ht="15" customHeight="1">
      <c r="B221" s="327"/>
      <c r="C221" s="254"/>
      <c r="D221" s="254"/>
      <c r="E221" s="254"/>
      <c r="F221" s="277">
        <v>2</v>
      </c>
      <c r="G221" s="316"/>
      <c r="H221" s="306" t="s">
        <v>2500</v>
      </c>
      <c r="I221" s="306"/>
      <c r="J221" s="306"/>
      <c r="K221" s="328"/>
    </row>
    <row r="222" s="1" customFormat="1" ht="15" customHeight="1">
      <c r="B222" s="327"/>
      <c r="C222" s="254"/>
      <c r="D222" s="254"/>
      <c r="E222" s="254"/>
      <c r="F222" s="277">
        <v>3</v>
      </c>
      <c r="G222" s="316"/>
      <c r="H222" s="306" t="s">
        <v>2501</v>
      </c>
      <c r="I222" s="306"/>
      <c r="J222" s="306"/>
      <c r="K222" s="328"/>
    </row>
    <row r="223" s="1" customFormat="1" ht="15" customHeight="1">
      <c r="B223" s="327"/>
      <c r="C223" s="254"/>
      <c r="D223" s="254"/>
      <c r="E223" s="254"/>
      <c r="F223" s="277">
        <v>4</v>
      </c>
      <c r="G223" s="316"/>
      <c r="H223" s="306" t="s">
        <v>2502</v>
      </c>
      <c r="I223" s="306"/>
      <c r="J223" s="306"/>
      <c r="K223" s="328"/>
    </row>
    <row r="224" s="1" customFormat="1" ht="12.75" customHeight="1">
      <c r="B224" s="329"/>
      <c r="C224" s="330"/>
      <c r="D224" s="330"/>
      <c r="E224" s="330"/>
      <c r="F224" s="330"/>
      <c r="G224" s="330"/>
      <c r="H224" s="330"/>
      <c r="I224" s="330"/>
      <c r="J224" s="330"/>
      <c r="K224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2024-01-25T10:54:19Z</dcterms:created>
  <dcterms:modified xsi:type="dcterms:W3CDTF">2024-01-25T10:54:25Z</dcterms:modified>
</cp:coreProperties>
</file>